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523"/>
  </bookViews>
  <sheets>
    <sheet name="page1" sheetId="84" r:id="rId1"/>
    <sheet name="source1" sheetId="85" r:id="rId2"/>
  </sheets>
  <externalReferences>
    <externalReference r:id="rId3"/>
    <externalReference r:id="rId4"/>
    <externalReference r:id="rId5"/>
    <externalReference r:id="rId6"/>
  </externalReferences>
  <definedNames>
    <definedName name="\a" localSheetId="0">'[2]52 to 54'!#REF!</definedName>
    <definedName name="\a">'[1]52 to 54'!#REF!</definedName>
    <definedName name="\c" localSheetId="0">#REF!</definedName>
    <definedName name="\c" localSheetId="1">#REF!</definedName>
    <definedName name="\c">#REF!</definedName>
    <definedName name="\m" localSheetId="0">#REF!</definedName>
    <definedName name="\m">#REF!</definedName>
    <definedName name="\s" localSheetId="0">'[2]52 to 54'!#REF!</definedName>
    <definedName name="\s">'[1]52 to 54'!#REF!</definedName>
    <definedName name="\v" localSheetId="0">'[2]52 to 54'!#REF!</definedName>
    <definedName name="\v">'[1]52 to 54'!#REF!</definedName>
    <definedName name="\x" localSheetId="0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\K" localSheetId="0">#REF!</definedName>
    <definedName name="_\K">#REF!</definedName>
    <definedName name="_New3" localSheetId="0">#REF!</definedName>
    <definedName name="_New3">#REF!</definedName>
    <definedName name="adv" localSheetId="0">#REF!</definedName>
    <definedName name="adv">#REF!</definedName>
    <definedName name="ag" localSheetId="0">#REF!</definedName>
    <definedName name="ag">#REF!</definedName>
    <definedName name="gfgutfu" localSheetId="0">'[3]52 to 54'!#REF!</definedName>
    <definedName name="gfgutfu">'[1]52 to 54'!#REF!</definedName>
    <definedName name="hjughijgi" localSheetId="0">'[3]52 to 54'!#REF!</definedName>
    <definedName name="hjughijgi">'[1]52 to 54'!#REF!</definedName>
    <definedName name="jjk" localSheetId="0">#REF!</definedName>
    <definedName name="jjk">#REF!</definedName>
    <definedName name="love" localSheetId="0">#REF!</definedName>
    <definedName name="love">#REF!</definedName>
    <definedName name="m" localSheetId="0">#REF!</definedName>
    <definedName name="m">#REF!</definedName>
    <definedName name="_xlnm.Print_Area" localSheetId="0">page1!$A$1:$G$54</definedName>
    <definedName name="Print_Area_MI" localSheetId="0">#REF!</definedName>
    <definedName name="Print_Area_MI" localSheetId="1">#REF!</definedName>
    <definedName name="Print_Area_MI">#REF!</definedName>
    <definedName name="q" localSheetId="0">'[2]52 to 54'!#REF!</definedName>
    <definedName name="q">'[1]52 to 54'!#REF!</definedName>
    <definedName name="re">'[1]52 to 54'!#REF!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  <definedName name="X" localSheetId="0">#REF!</definedName>
    <definedName name="X" localSheetId="1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85" l="1"/>
  <c r="A16" i="85"/>
  <c r="A14" i="85"/>
  <c r="N23" i="84" l="1"/>
  <c r="N22" i="84"/>
  <c r="N17" i="84"/>
  <c r="O17" i="84" s="1"/>
  <c r="N21" i="84" s="1"/>
  <c r="N16" i="84"/>
  <c r="O16" i="84" s="1"/>
  <c r="N20" i="84" s="1"/>
  <c r="N18" i="84"/>
  <c r="N19" i="84"/>
  <c r="L8" i="84" l="1"/>
  <c r="M8" i="84" s="1"/>
  <c r="L7" i="84"/>
  <c r="M7" i="84" s="1"/>
  <c r="J10" i="84" l="1"/>
  <c r="C11" i="84" l="1"/>
  <c r="D11" i="84"/>
  <c r="D29" i="85" s="1"/>
  <c r="E11" i="84"/>
  <c r="E29" i="85" s="1"/>
  <c r="F11" i="84"/>
  <c r="G11" i="84" s="1"/>
  <c r="B11" i="84"/>
  <c r="A15" i="85"/>
  <c r="B14" i="85"/>
  <c r="B15" i="85"/>
  <c r="B29" i="85" l="1"/>
  <c r="B16" i="85"/>
  <c r="L9" i="84"/>
  <c r="C29" i="85"/>
  <c r="N12" i="84" l="1"/>
  <c r="N11" i="84"/>
  <c r="I9" i="84" l="1"/>
  <c r="L28" i="85" l="1"/>
  <c r="J28" i="85"/>
  <c r="F28" i="85"/>
  <c r="H29" i="85" s="1"/>
  <c r="F27" i="85"/>
  <c r="C10" i="85"/>
  <c r="B10" i="85"/>
  <c r="C9" i="85"/>
  <c r="B9" i="85"/>
  <c r="C8" i="85"/>
  <c r="B8" i="85"/>
  <c r="H28" i="85" l="1"/>
  <c r="C14" i="85"/>
  <c r="C15" i="85"/>
  <c r="F29" i="85"/>
  <c r="C16" i="85" s="1"/>
</calcChain>
</file>

<file path=xl/sharedStrings.xml><?xml version="1.0" encoding="utf-8"?>
<sst xmlns="http://schemas.openxmlformats.org/spreadsheetml/2006/main" count="57" uniqueCount="49">
  <si>
    <t>Private</t>
  </si>
  <si>
    <t>Total</t>
  </si>
  <si>
    <t>Banks</t>
  </si>
  <si>
    <t>April</t>
  </si>
  <si>
    <t>May</t>
  </si>
  <si>
    <t>June</t>
  </si>
  <si>
    <t>July</t>
  </si>
  <si>
    <t>August</t>
  </si>
  <si>
    <t>September</t>
  </si>
  <si>
    <t>March</t>
  </si>
  <si>
    <t>February</t>
  </si>
  <si>
    <t>October</t>
  </si>
  <si>
    <t>November</t>
  </si>
  <si>
    <t>December</t>
  </si>
  <si>
    <t>Billion</t>
  </si>
  <si>
    <t>January</t>
  </si>
  <si>
    <t>Percent change
 from previous year or 
 month earlier</t>
  </si>
  <si>
    <t xml:space="preserve"> </t>
  </si>
  <si>
    <t>FY</t>
  </si>
  <si>
    <t>Foreign</t>
  </si>
  <si>
    <t>Currency outside Depository Corporations</t>
  </si>
  <si>
    <t>Transferable  deposits</t>
  </si>
  <si>
    <r>
      <t>Transferable  deposits</t>
    </r>
    <r>
      <rPr>
        <b/>
        <vertAlign val="superscript"/>
        <sz val="10"/>
        <color indexed="56"/>
        <rFont val="Arial"/>
        <family val="2"/>
      </rPr>
      <t xml:space="preserve"> </t>
    </r>
  </si>
  <si>
    <t>State Owned</t>
  </si>
  <si>
    <t>State Owned Banks</t>
  </si>
  <si>
    <t>Private Banks</t>
  </si>
  <si>
    <r>
      <t>Notes: 1. 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: Money Supply covers Currency outside Depository </t>
    </r>
  </si>
  <si>
    <t xml:space="preserve">           2. Currency outside depository corporations is the currency liabilities of</t>
  </si>
  <si>
    <t>Foreign 
Banks</t>
  </si>
  <si>
    <t xml:space="preserve">                     Source: Central Bank of Myanmar.</t>
  </si>
  <si>
    <t xml:space="preserve">               Corporations + Demand Deposits (Transferable Deposits).</t>
  </si>
  <si>
    <t xml:space="preserve">               the depository corporations including central bank and is defined as</t>
  </si>
  <si>
    <t xml:space="preserve">               the currency in circulation (CIC) less the other depository corporations'</t>
  </si>
  <si>
    <t xml:space="preserve">               holdings of national currency.</t>
  </si>
  <si>
    <t xml:space="preserve">2019-2020
(April-March)
</t>
  </si>
  <si>
    <t>2020-2021
(April-March)</t>
  </si>
  <si>
    <t>2021-2022
(April-March)</t>
  </si>
  <si>
    <t>2019-2020
(April-March)</t>
  </si>
  <si>
    <t>Transferable deposits in Foreign Banks</t>
  </si>
  <si>
    <t>The total money supply, including transferable deposits in foreign banks</t>
  </si>
  <si>
    <t>State owned banks held 30.21% of total transferable deposits in 2019-2020</t>
  </si>
  <si>
    <t>Total transforable deposits (2020-2021)</t>
  </si>
  <si>
    <t>Total transforable deposits (2019-2020)</t>
  </si>
  <si>
    <t>State owned banks held 25.89% of total transferable deposits in 2020-2021</t>
  </si>
  <si>
    <t>Currency outside depository corporations also increased by 40.08% in 2020-2021</t>
  </si>
  <si>
    <t>Transferable deposits in state owned banks increased by 12.97% in 2020-2021</t>
  </si>
  <si>
    <t>1 of 1</t>
  </si>
  <si>
    <t>4.1 MONEY SUPPLY</t>
  </si>
  <si>
    <t>MillionKyats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</si>
</sst>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7" formatCode="0.0"/>
    <numFmt numFmtId="168" formatCode="0.0000_)"/>
    <numFmt numFmtId="169" formatCode="0.00;[Red]0.00"/>
    <numFmt numFmtId="170" formatCode="_(* #,##0_);_(* \(#,##0\);_(* &quot;-&quot;??_);_(@_)"/>
    <numFmt numFmtId="171" formatCode="&quot;€&quot;\ #,##0;\-&quot;€&quot;\ #,##0"/>
    <numFmt numFmtId="172" formatCode="_(* #,##0.000_);_(* \(#,##0.000\);_(* &quot;-&quot;??_);_(@_)"/>
  </numFmts>
  <fonts count="3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Zurich Ex BT"/>
      <family val="2"/>
    </font>
    <font>
      <sz val="10"/>
      <name val="Arial"/>
      <family val="2"/>
    </font>
    <font>
      <b/>
      <vertAlign val="superscript"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rgb="FF002060"/>
      <name val="Arial"/>
      <family val="2"/>
    </font>
    <font>
      <sz val="9"/>
      <name val="Arial Narrow"/>
      <family val="2"/>
    </font>
    <font>
      <sz val="10"/>
      <name val="Arial Black"/>
      <family val="2"/>
    </font>
    <font>
      <sz val="10"/>
      <color rgb="FFFFFFFF"/>
      <name val="Arial"/>
      <family val="2"/>
    </font>
    <font>
      <sz val="11"/>
      <color rgb="FFFFFFFF"/>
      <name val="Arial"/>
      <family val="2"/>
    </font>
    <font>
      <b/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4">
    <xf numFmtId="164" fontId="0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1" fillId="0" borderId="0"/>
    <xf numFmtId="164" fontId="11" fillId="0" borderId="0"/>
    <xf numFmtId="0" fontId="22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22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0" fontId="22" fillId="0" borderId="0"/>
    <xf numFmtId="0" fontId="22" fillId="0" borderId="0"/>
    <xf numFmtId="169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9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0" fontId="17" fillId="0" borderId="0"/>
    <xf numFmtId="0" fontId="10" fillId="0" borderId="0"/>
    <xf numFmtId="164" fontId="11" fillId="0" borderId="0"/>
    <xf numFmtId="164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41" fontId="10" fillId="0" borderId="0" applyFont="0" applyFill="0" applyBorder="0" applyAlignment="0" applyProtection="0"/>
    <xf numFmtId="164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</cellStyleXfs>
  <cellXfs count="105">
    <xf numFmtId="164" fontId="0" fillId="0" borderId="0" xfId="0"/>
    <xf numFmtId="164" fontId="12" fillId="0" borderId="0" xfId="0" applyFont="1" applyBorder="1" applyAlignment="1" applyProtection="1">
      <alignment horizontal="center" vertical="center"/>
    </xf>
    <xf numFmtId="164" fontId="12" fillId="0" borderId="0" xfId="0" applyFont="1" applyAlignment="1">
      <alignment vertical="center"/>
    </xf>
    <xf numFmtId="165" fontId="12" fillId="0" borderId="0" xfId="0" applyNumberFormat="1" applyFont="1" applyAlignment="1" applyProtection="1">
      <alignment horizontal="left" vertical="center"/>
    </xf>
    <xf numFmtId="165" fontId="12" fillId="0" borderId="0" xfId="0" applyNumberFormat="1" applyFont="1" applyBorder="1" applyAlignment="1" applyProtection="1">
      <alignment horizontal="right" vertical="center"/>
    </xf>
    <xf numFmtId="164" fontId="12" fillId="0" borderId="0" xfId="0" applyFont="1" applyBorder="1" applyAlignment="1" applyProtection="1">
      <alignment horizontal="center"/>
    </xf>
    <xf numFmtId="164" fontId="12" fillId="0" borderId="0" xfId="76" quotePrefix="1" applyFont="1" applyBorder="1" applyAlignment="1" applyProtection="1">
      <alignment horizontal="left" vertical="center" wrapText="1"/>
    </xf>
    <xf numFmtId="165" fontId="12" fillId="0" borderId="0" xfId="0" applyNumberFormat="1" applyFont="1" applyBorder="1" applyAlignment="1" applyProtection="1">
      <alignment horizontal="left" vertical="center"/>
    </xf>
    <xf numFmtId="164" fontId="12" fillId="0" borderId="0" xfId="0" applyFont="1" applyBorder="1" applyAlignment="1" applyProtection="1">
      <alignment vertical="center" wrapText="1"/>
    </xf>
    <xf numFmtId="164" fontId="12" fillId="0" borderId="0" xfId="0" applyFont="1" applyBorder="1" applyAlignment="1" applyProtection="1">
      <alignment vertical="center"/>
    </xf>
    <xf numFmtId="164" fontId="12" fillId="0" borderId="0" xfId="0" applyFont="1" applyBorder="1" applyAlignment="1" applyProtection="1"/>
    <xf numFmtId="164" fontId="13" fillId="0" borderId="0" xfId="0" applyFont="1" applyAlignment="1">
      <alignment vertical="center"/>
    </xf>
    <xf numFmtId="165" fontId="23" fillId="2" borderId="0" xfId="0" applyNumberFormat="1" applyFont="1" applyFill="1" applyBorder="1" applyAlignment="1" applyProtection="1">
      <alignment horizontal="left" vertical="center" indent="1"/>
    </xf>
    <xf numFmtId="164" fontId="13" fillId="3" borderId="0" xfId="0" applyFont="1" applyFill="1" applyAlignment="1">
      <alignment vertical="center"/>
    </xf>
    <xf numFmtId="3" fontId="13" fillId="3" borderId="5" xfId="0" applyNumberFormat="1" applyFont="1" applyFill="1" applyBorder="1" applyAlignment="1">
      <alignment horizontal="right" vertical="center" indent="1"/>
    </xf>
    <xf numFmtId="3" fontId="13" fillId="3" borderId="1" xfId="0" applyNumberFormat="1" applyFont="1" applyFill="1" applyBorder="1" applyAlignment="1">
      <alignment horizontal="right" vertical="center" indent="1"/>
    </xf>
    <xf numFmtId="3" fontId="13" fillId="4" borderId="1" xfId="0" applyNumberFormat="1" applyFont="1" applyFill="1" applyBorder="1" applyAlignment="1">
      <alignment horizontal="right" vertical="center" indent="1"/>
    </xf>
    <xf numFmtId="164" fontId="15" fillId="4" borderId="0" xfId="0" applyFont="1" applyFill="1" applyBorder="1" applyAlignment="1" applyProtection="1">
      <alignment horizontal="left" vertical="center" wrapText="1" indent="1"/>
    </xf>
    <xf numFmtId="172" fontId="12" fillId="0" borderId="0" xfId="1" applyNumberFormat="1" applyFont="1" applyBorder="1" applyAlignment="1" applyProtection="1">
      <alignment horizontal="right" vertical="center"/>
    </xf>
    <xf numFmtId="3" fontId="13" fillId="4" borderId="0" xfId="0" applyNumberFormat="1" applyFont="1" applyFill="1" applyBorder="1" applyAlignment="1">
      <alignment horizontal="right" vertical="center" indent="1"/>
    </xf>
    <xf numFmtId="3" fontId="13" fillId="3" borderId="0" xfId="0" applyNumberFormat="1" applyFont="1" applyFill="1" applyBorder="1" applyAlignment="1">
      <alignment horizontal="right" vertical="center" indent="1"/>
    </xf>
    <xf numFmtId="164" fontId="13" fillId="6" borderId="3" xfId="76" applyFont="1" applyFill="1" applyBorder="1" applyAlignment="1" applyProtection="1">
      <alignment vertical="center" wrapText="1"/>
    </xf>
    <xf numFmtId="170" fontId="13" fillId="6" borderId="3" xfId="1" applyNumberFormat="1" applyFont="1" applyFill="1" applyBorder="1" applyAlignment="1" applyProtection="1">
      <alignment horizontal="right" vertical="center"/>
    </xf>
    <xf numFmtId="3" fontId="13" fillId="4" borderId="5" xfId="0" applyNumberFormat="1" applyFont="1" applyFill="1" applyBorder="1" applyAlignment="1">
      <alignment horizontal="right" vertical="center" indent="1"/>
    </xf>
    <xf numFmtId="164" fontId="25" fillId="3" borderId="6" xfId="0" applyFont="1" applyFill="1" applyBorder="1" applyAlignment="1" applyProtection="1">
      <alignment horizontal="center" vertical="center"/>
    </xf>
    <xf numFmtId="164" fontId="25" fillId="3" borderId="7" xfId="0" applyFont="1" applyFill="1" applyBorder="1" applyAlignment="1" applyProtection="1">
      <alignment horizontal="center" vertical="center"/>
    </xf>
    <xf numFmtId="164" fontId="25" fillId="3" borderId="12" xfId="0" applyFont="1" applyFill="1" applyBorder="1" applyAlignment="1" applyProtection="1">
      <alignment horizontal="center" vertical="center"/>
    </xf>
    <xf numFmtId="164" fontId="25" fillId="3" borderId="13" xfId="0" applyFont="1" applyFill="1" applyBorder="1" applyAlignment="1" applyProtection="1">
      <alignment horizontal="center" vertical="center"/>
    </xf>
    <xf numFmtId="4" fontId="13" fillId="4" borderId="0" xfId="0" applyNumberFormat="1" applyFont="1" applyFill="1" applyBorder="1" applyAlignment="1">
      <alignment horizontal="right" vertical="center" indent="2"/>
    </xf>
    <xf numFmtId="4" fontId="13" fillId="0" borderId="0" xfId="0" applyNumberFormat="1" applyFont="1" applyFill="1" applyBorder="1" applyAlignment="1">
      <alignment horizontal="right" vertical="center" indent="2"/>
    </xf>
    <xf numFmtId="4" fontId="24" fillId="2" borderId="0" xfId="0" applyNumberFormat="1" applyFont="1" applyFill="1" applyBorder="1" applyAlignment="1" applyProtection="1">
      <alignment horizontal="right" vertical="center" indent="2"/>
    </xf>
    <xf numFmtId="0" fontId="5" fillId="0" borderId="0" xfId="85" applyFont="1"/>
    <xf numFmtId="164" fontId="12" fillId="0" borderId="0" xfId="85" applyNumberFormat="1" applyFont="1" applyBorder="1" applyAlignment="1" applyProtection="1">
      <alignment horizontal="center" vertical="center" wrapText="1"/>
    </xf>
    <xf numFmtId="164" fontId="12" fillId="0" borderId="0" xfId="85" applyNumberFormat="1" applyFont="1" applyBorder="1" applyAlignment="1" applyProtection="1">
      <alignment vertical="center"/>
    </xf>
    <xf numFmtId="2" fontId="5" fillId="0" borderId="0" xfId="85" applyNumberFormat="1" applyFont="1"/>
    <xf numFmtId="165" fontId="12" fillId="0" borderId="0" xfId="85" applyNumberFormat="1" applyFont="1" applyBorder="1" applyAlignment="1" applyProtection="1">
      <alignment horizontal="right" vertical="center"/>
    </xf>
    <xf numFmtId="164" fontId="13" fillId="6" borderId="3" xfId="85" applyNumberFormat="1" applyFont="1" applyFill="1" applyBorder="1" applyAlignment="1" applyProtection="1">
      <alignment vertical="center"/>
    </xf>
    <xf numFmtId="164" fontId="13" fillId="6" borderId="3" xfId="85" applyNumberFormat="1" applyFont="1" applyFill="1" applyBorder="1" applyAlignment="1" applyProtection="1">
      <alignment horizontal="center" vertical="center" wrapText="1"/>
    </xf>
    <xf numFmtId="3" fontId="5" fillId="6" borderId="0" xfId="85" applyNumberFormat="1" applyFont="1" applyFill="1" applyAlignment="1">
      <alignment vertical="center"/>
    </xf>
    <xf numFmtId="167" fontId="5" fillId="5" borderId="0" xfId="85" applyNumberFormat="1" applyFont="1" applyFill="1"/>
    <xf numFmtId="2" fontId="5" fillId="5" borderId="0" xfId="85" applyNumberFormat="1" applyFont="1" applyFill="1"/>
    <xf numFmtId="164" fontId="25" fillId="3" borderId="6" xfId="0" applyFont="1" applyFill="1" applyBorder="1" applyAlignment="1" applyProtection="1">
      <alignment horizontal="center" vertical="center" wrapText="1"/>
    </xf>
    <xf numFmtId="164" fontId="25" fillId="3" borderId="13" xfId="0" applyFont="1" applyFill="1" applyBorder="1" applyAlignment="1" applyProtection="1">
      <alignment horizontal="center" vertical="center" wrapText="1"/>
    </xf>
    <xf numFmtId="168" fontId="13" fillId="0" borderId="0" xfId="0" applyNumberFormat="1" applyFont="1" applyFill="1" applyBorder="1" applyAlignment="1">
      <alignment horizontal="left" vertical="top"/>
    </xf>
    <xf numFmtId="168" fontId="13" fillId="0" borderId="0" xfId="0" applyNumberFormat="1" applyFont="1" applyBorder="1" applyAlignment="1">
      <alignment horizontal="left" vertical="top"/>
    </xf>
    <xf numFmtId="164" fontId="13" fillId="3" borderId="0" xfId="0" applyFont="1" applyFill="1" applyAlignment="1" applyProtection="1">
      <alignment horizontal="left" vertical="top"/>
    </xf>
    <xf numFmtId="164" fontId="13" fillId="3" borderId="0" xfId="0" applyFont="1" applyFill="1" applyAlignment="1">
      <alignment vertical="top"/>
    </xf>
    <xf numFmtId="164" fontId="13" fillId="3" borderId="0" xfId="0" applyFont="1" applyFill="1" applyAlignment="1">
      <alignment horizontal="left" vertical="top"/>
    </xf>
    <xf numFmtId="164" fontId="13" fillId="3" borderId="0" xfId="0" applyNumberFormat="1" applyFont="1" applyFill="1" applyAlignment="1" applyProtection="1">
      <alignment horizontal="left" vertical="top"/>
    </xf>
    <xf numFmtId="164" fontId="13" fillId="3" borderId="0" xfId="0" applyNumberFormat="1" applyFont="1" applyFill="1" applyAlignment="1" applyProtection="1">
      <alignment vertical="top"/>
    </xf>
    <xf numFmtId="3" fontId="13" fillId="4" borderId="21" xfId="0" applyNumberFormat="1" applyFont="1" applyFill="1" applyBorder="1" applyAlignment="1">
      <alignment horizontal="right" vertical="center" indent="1"/>
    </xf>
    <xf numFmtId="164" fontId="15" fillId="7" borderId="4" xfId="0" applyFont="1" applyFill="1" applyBorder="1" applyAlignment="1" applyProtection="1">
      <alignment horizontal="left" vertical="center" wrapText="1" indent="1"/>
    </xf>
    <xf numFmtId="3" fontId="13" fillId="7" borderId="21" xfId="0" applyNumberFormat="1" applyFont="1" applyFill="1" applyBorder="1" applyAlignment="1">
      <alignment horizontal="right" vertical="center" indent="1"/>
    </xf>
    <xf numFmtId="164" fontId="15" fillId="0" borderId="0" xfId="0" applyFont="1" applyFill="1" applyBorder="1" applyAlignment="1" applyProtection="1">
      <alignment horizontal="left" vertical="center" wrapText="1" indent="1"/>
    </xf>
    <xf numFmtId="3" fontId="13" fillId="0" borderId="14" xfId="0" applyNumberFormat="1" applyFont="1" applyFill="1" applyBorder="1" applyAlignment="1">
      <alignment horizontal="right" vertical="center" indent="1"/>
    </xf>
    <xf numFmtId="3" fontId="24" fillId="2" borderId="0" xfId="0" applyNumberFormat="1" applyFont="1" applyFill="1" applyBorder="1" applyAlignment="1" applyProtection="1">
      <alignment horizontal="left" vertical="center" indent="1"/>
    </xf>
    <xf numFmtId="164" fontId="15" fillId="4" borderId="0" xfId="0" applyFont="1" applyFill="1" applyBorder="1" applyAlignment="1" applyProtection="1">
      <alignment horizontal="left" vertical="top" wrapText="1" indent="1"/>
    </xf>
    <xf numFmtId="4" fontId="13" fillId="4" borderId="22" xfId="0" applyNumberFormat="1" applyFont="1" applyFill="1" applyBorder="1" applyAlignment="1">
      <alignment horizontal="right" vertical="center" indent="2"/>
    </xf>
    <xf numFmtId="3" fontId="13" fillId="0" borderId="5" xfId="0" applyNumberFormat="1" applyFont="1" applyFill="1" applyBorder="1" applyAlignment="1">
      <alignment horizontal="right" vertical="center" indent="1"/>
    </xf>
    <xf numFmtId="3" fontId="13" fillId="0" borderId="1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Fill="1" applyBorder="1" applyAlignment="1">
      <alignment horizontal="right" vertical="center" indent="1"/>
    </xf>
    <xf numFmtId="164" fontId="15" fillId="3" borderId="23" xfId="0" applyFont="1" applyFill="1" applyBorder="1" applyAlignment="1" applyProtection="1">
      <alignment horizontal="left" vertical="center" wrapText="1" indent="1"/>
    </xf>
    <xf numFmtId="3" fontId="13" fillId="3" borderId="25" xfId="0" applyNumberFormat="1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>
      <alignment horizontal="left" vertical="center" indent="1"/>
    </xf>
    <xf numFmtId="4" fontId="13" fillId="7" borderId="0" xfId="0" applyNumberFormat="1" applyFont="1" applyFill="1" applyBorder="1" applyAlignment="1">
      <alignment horizontal="right" vertical="center" indent="2"/>
    </xf>
    <xf numFmtId="164" fontId="15" fillId="8" borderId="4" xfId="0" applyFont="1" applyFill="1" applyBorder="1" applyAlignment="1" applyProtection="1">
      <alignment horizontal="left" vertical="center" wrapText="1" indent="1"/>
    </xf>
    <xf numFmtId="3" fontId="13" fillId="8" borderId="21" xfId="0" applyNumberFormat="1" applyFont="1" applyFill="1" applyBorder="1" applyAlignment="1">
      <alignment horizontal="left" vertical="center" indent="1"/>
    </xf>
    <xf numFmtId="4" fontId="13" fillId="8" borderId="0" xfId="0" applyNumberFormat="1" applyFont="1" applyFill="1" applyBorder="1" applyAlignment="1">
      <alignment horizontal="right" vertical="center" indent="2"/>
    </xf>
    <xf numFmtId="4" fontId="13" fillId="3" borderId="24" xfId="0" applyNumberFormat="1" applyFont="1" applyFill="1" applyBorder="1" applyAlignment="1">
      <alignment horizontal="right" vertical="center" indent="2"/>
    </xf>
    <xf numFmtId="4" fontId="13" fillId="7" borderId="22" xfId="0" applyNumberFormat="1" applyFont="1" applyFill="1" applyBorder="1" applyAlignment="1">
      <alignment horizontal="right" vertical="center" indent="2"/>
    </xf>
    <xf numFmtId="164" fontId="13" fillId="0" borderId="0" xfId="0" applyFont="1" applyBorder="1" applyAlignment="1" applyProtection="1">
      <alignment horizontal="right" vertical="top"/>
    </xf>
    <xf numFmtId="164" fontId="25" fillId="0" borderId="16" xfId="0" applyFont="1" applyBorder="1" applyAlignment="1" applyProtection="1">
      <alignment horizontal="center" vertical="center"/>
    </xf>
    <xf numFmtId="164" fontId="25" fillId="0" borderId="4" xfId="0" applyFont="1" applyBorder="1" applyAlignment="1" applyProtection="1">
      <alignment horizontal="center" vertical="center"/>
    </xf>
    <xf numFmtId="164" fontId="25" fillId="0" borderId="11" xfId="0" applyFont="1" applyBorder="1" applyAlignment="1" applyProtection="1">
      <alignment horizontal="center" vertical="center"/>
    </xf>
    <xf numFmtId="164" fontId="25" fillId="0" borderId="7" xfId="0" applyFont="1" applyFill="1" applyBorder="1" applyAlignment="1" applyProtection="1">
      <alignment horizontal="center" vertical="center" wrapText="1"/>
    </xf>
    <xf numFmtId="164" fontId="25" fillId="0" borderId="1" xfId="0" applyFont="1" applyFill="1" applyBorder="1" applyAlignment="1" applyProtection="1">
      <alignment horizontal="center" vertical="center" wrapText="1"/>
    </xf>
    <xf numFmtId="164" fontId="25" fillId="0" borderId="12" xfId="0" applyFont="1" applyFill="1" applyBorder="1" applyAlignment="1" applyProtection="1">
      <alignment horizontal="center" vertical="center" wrapText="1"/>
    </xf>
    <xf numFmtId="164" fontId="25" fillId="0" borderId="2" xfId="0" applyFont="1" applyBorder="1" applyAlignment="1" applyProtection="1">
      <alignment horizontal="center" vertical="center"/>
    </xf>
    <xf numFmtId="164" fontId="25" fillId="0" borderId="9" xfId="0" applyFont="1" applyBorder="1" applyAlignment="1" applyProtection="1">
      <alignment horizontal="center" vertical="center"/>
    </xf>
    <xf numFmtId="164" fontId="25" fillId="0" borderId="8" xfId="0" applyFont="1" applyBorder="1" applyAlignment="1" applyProtection="1">
      <alignment horizontal="center" vertical="center"/>
    </xf>
    <xf numFmtId="164" fontId="25" fillId="0" borderId="6" xfId="0" applyFont="1" applyBorder="1" applyAlignment="1" applyProtection="1">
      <alignment horizontal="center" vertical="center"/>
    </xf>
    <xf numFmtId="164" fontId="25" fillId="0" borderId="5" xfId="0" applyFont="1" applyBorder="1" applyAlignment="1" applyProtection="1">
      <alignment horizontal="center" vertical="center"/>
    </xf>
    <xf numFmtId="164" fontId="25" fillId="0" borderId="13" xfId="0" applyFont="1" applyBorder="1" applyAlignment="1" applyProtection="1">
      <alignment horizontal="center" vertical="center"/>
    </xf>
    <xf numFmtId="164" fontId="25" fillId="0" borderId="6" xfId="0" applyFont="1" applyBorder="1" applyAlignment="1" applyProtection="1">
      <alignment horizontal="center" vertical="center" wrapText="1"/>
    </xf>
    <xf numFmtId="164" fontId="25" fillId="0" borderId="5" xfId="0" applyFont="1" applyBorder="1" applyAlignment="1" applyProtection="1">
      <alignment horizontal="center" vertical="center" wrapText="1"/>
    </xf>
    <xf numFmtId="164" fontId="25" fillId="0" borderId="13" xfId="0" applyFont="1" applyBorder="1" applyAlignment="1" applyProtection="1">
      <alignment horizontal="center" vertical="center" wrapText="1"/>
    </xf>
    <xf numFmtId="164" fontId="25" fillId="3" borderId="6" xfId="0" applyFont="1" applyFill="1" applyBorder="1" applyAlignment="1" applyProtection="1">
      <alignment horizontal="center" vertical="center" wrapText="1"/>
    </xf>
    <xf numFmtId="164" fontId="25" fillId="3" borderId="13" xfId="0" applyFont="1" applyFill="1" applyBorder="1" applyAlignment="1" applyProtection="1">
      <alignment horizontal="center" vertical="center" wrapText="1"/>
    </xf>
    <xf numFmtId="164" fontId="25" fillId="0" borderId="18" xfId="0" applyFont="1" applyBorder="1" applyAlignment="1" applyProtection="1">
      <alignment horizontal="center" vertical="center"/>
    </xf>
    <xf numFmtId="164" fontId="25" fillId="0" borderId="20" xfId="0" applyFont="1" applyFill="1" applyBorder="1" applyAlignment="1" applyProtection="1">
      <alignment horizontal="center" vertical="center" wrapText="1"/>
    </xf>
    <xf numFmtId="164" fontId="25" fillId="0" borderId="14" xfId="0" applyFont="1" applyFill="1" applyBorder="1" applyAlignment="1" applyProtection="1">
      <alignment horizontal="center" vertical="center" wrapText="1"/>
    </xf>
    <xf numFmtId="164" fontId="25" fillId="0" borderId="19" xfId="0" applyFont="1" applyBorder="1" applyAlignment="1" applyProtection="1">
      <alignment horizontal="center" vertical="center"/>
    </xf>
    <xf numFmtId="164" fontId="25" fillId="0" borderId="15" xfId="0" applyFont="1" applyBorder="1" applyAlignment="1" applyProtection="1">
      <alignment horizontal="center" vertical="center"/>
    </xf>
    <xf numFmtId="164" fontId="25" fillId="0" borderId="17" xfId="0" applyFont="1" applyBorder="1" applyAlignment="1" applyProtection="1">
      <alignment horizontal="center" vertical="center"/>
    </xf>
    <xf numFmtId="164" fontId="25" fillId="0" borderId="10" xfId="0" applyFont="1" applyBorder="1" applyAlignment="1" applyProtection="1">
      <alignment horizontal="center" vertical="center"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 horizontal="right" vertical="center"/>
    </xf>
    <xf numFmtId="164" fontId="27" fillId="0" borderId="0" xfId="0" applyFont="1" applyAlignment="1">
      <alignment horizontal="center" vertical="center"/>
    </xf>
    <xf numFmtId="164" fontId="20" fillId="0" borderId="0" xfId="0" applyFont="1" applyAlignment="1">
      <alignment vertical="center"/>
    </xf>
    <xf numFmtId="164" fontId="28" fillId="0" borderId="0" xfId="0" applyFont="1" applyFill="1" applyBorder="1" applyAlignment="1">
      <alignment vertical="center"/>
    </xf>
    <xf numFmtId="164" fontId="29" fillId="0" borderId="0" xfId="0" applyFont="1" applyFill="1" applyBorder="1"/>
    <xf numFmtId="164" fontId="29" fillId="0" borderId="0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vertical="top"/>
    </xf>
    <xf numFmtId="164" fontId="30" fillId="0" borderId="0" xfId="0" applyFont="1" applyFill="1" applyBorder="1" applyAlignment="1" applyProtection="1">
      <alignment horizontal="center" vertical="top"/>
    </xf>
  </cellXfs>
  <cellStyles count="94">
    <cellStyle name="Comma" xfId="1" builtinId="3"/>
    <cellStyle name="Comma 10" xfId="83"/>
    <cellStyle name="Comma 2" xfId="2"/>
    <cellStyle name="Comma 2 2" xfId="3"/>
    <cellStyle name="Comma 2 2 2" xfId="4"/>
    <cellStyle name="Comma 3" xfId="5"/>
    <cellStyle name="Comma 3 2" xfId="6"/>
    <cellStyle name="Comma 3 2 2" xfId="7"/>
    <cellStyle name="Comma 3 3" xfId="8"/>
    <cellStyle name="Comma 4" xfId="9"/>
    <cellStyle name="Comma 4 2" xfId="10"/>
    <cellStyle name="Comma 5" xfId="11"/>
    <cellStyle name="Comma 6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3"/>
    <cellStyle name="Normal 2 2" xfId="24"/>
    <cellStyle name="Normal 2 2 2" xfId="25"/>
    <cellStyle name="Normal 2 3" xfId="26"/>
    <cellStyle name="Normal 2 3 2" xfId="27"/>
    <cellStyle name="Normal 2 3_Feb(indicator)" xfId="28"/>
    <cellStyle name="Normal 2 4" xfId="29"/>
    <cellStyle name="Normal 2 5" xfId="77"/>
    <cellStyle name="Normal 2 5 2" xfId="85"/>
    <cellStyle name="Normal 2 6" xfId="79"/>
    <cellStyle name="Normal 2 7" xfId="81"/>
    <cellStyle name="Normal 2 7 2" xfId="86"/>
    <cellStyle name="Normal 2_P-88 to 94(Social)29-10-13(Last)" xfId="30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41"/>
    <cellStyle name="Normal 3 2" xfId="42"/>
    <cellStyle name="Normal 3 2 2" xfId="43"/>
    <cellStyle name="Normal 3 2 2 2" xfId="92"/>
    <cellStyle name="Normal 3 2 3" xfId="78"/>
    <cellStyle name="Normal 3 2 4" xfId="80"/>
    <cellStyle name="Normal 3 2 5" xfId="82"/>
    <cellStyle name="Normal 3 2 5 2" xfId="87"/>
    <cellStyle name="Normal 3 2 6" xfId="88"/>
    <cellStyle name="Normal 3 2 6 2" xfId="90"/>
    <cellStyle name="Normal 3 2 6 3" xfId="91"/>
    <cellStyle name="Normal 3 2 7" xfId="89"/>
    <cellStyle name="Normal 3 3" xfId="44"/>
    <cellStyle name="Normal 30" xfId="45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3"/>
    <cellStyle name="Normal 39" xfId="54"/>
    <cellStyle name="Normal 4" xfId="55"/>
    <cellStyle name="Normal 40" xfId="56"/>
    <cellStyle name="Normal 41" xfId="57"/>
    <cellStyle name="Normal 42" xfId="58"/>
    <cellStyle name="Normal 43" xfId="59"/>
    <cellStyle name="Normal 44" xfId="60"/>
    <cellStyle name="Normal 45" xfId="61"/>
    <cellStyle name="Normal 46" xfId="62"/>
    <cellStyle name="Normal 47" xfId="63"/>
    <cellStyle name="Normal 48" xfId="64"/>
    <cellStyle name="Normal 49" xfId="65"/>
    <cellStyle name="Normal 5" xfId="66"/>
    <cellStyle name="Normal 50" xfId="67"/>
    <cellStyle name="Normal 51" xfId="68"/>
    <cellStyle name="Normal 52" xfId="69"/>
    <cellStyle name="Normal 53" xfId="93"/>
    <cellStyle name="Normal 53 2" xfId="84"/>
    <cellStyle name="Normal 6" xfId="70"/>
    <cellStyle name="Normal 7" xfId="71"/>
    <cellStyle name="Normal 8" xfId="72"/>
    <cellStyle name="Normal 8 2" xfId="73"/>
    <cellStyle name="Normal 8 2 2" xfId="74"/>
    <cellStyle name="Normal 9" xfId="75"/>
    <cellStyle name="Normal_sept35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8D8D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886603399204519E-2"/>
          <c:y val="2.7352969767667951E-2"/>
          <c:w val="0.95518275437919176"/>
          <c:h val="0.72471802135844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source1!$B$13</c:f>
              <c:strCache>
                <c:ptCount val="1"/>
                <c:pt idx="0">
                  <c:v>Currency outside Depository Corporations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source1!$A$14:$A$16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source1!$B$14:$B$16</c:f>
              <c:numCache>
                <c:formatCode>_(* #,##0_);_(* \(#,##0\);_(* "-"??_);_(@_)</c:formatCode>
                <c:ptCount val="3"/>
                <c:pt idx="0">
                  <c:v>1175311</c:v>
                </c:pt>
                <c:pt idx="1">
                  <c:v>19856438</c:v>
                </c:pt>
                <c:pt idx="2">
                  <c:v>29620045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EE-465D-A6B5-D387DF1301F2}"/>
            </c:ext>
          </c:extLst>
        </c:ser>
        <c:ser>
          <c:idx val="1"/>
          <c:order val="1"/>
          <c:tx>
            <c:strRef>
              <c:f>source1!$C$13</c:f>
              <c:strCache>
                <c:ptCount val="1"/>
                <c:pt idx="0">
                  <c:v>Transferable  deposits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source1!$A$14:$A$16</c:f>
              <c:strCache>
                <c:ptCount val="3"/>
                <c:pt idx="0">
                  <c:v>2019-2020
(April-March)</c:v>
                </c:pt>
                <c:pt idx="1">
                  <c:v>2020-2021
(April-March)</c:v>
                </c:pt>
                <c:pt idx="2">
                  <c:v>2021-2022
(April-March)</c:v>
                </c:pt>
              </c:strCache>
            </c:strRef>
          </c:cat>
          <c:val>
            <c:numRef>
              <c:f>source1!$C$14:$C$16</c:f>
              <c:numCache>
                <c:formatCode>_(* #,##0_);_(* \(#,##0\);_(* "-"??_);_(@_)</c:formatCode>
                <c:ptCount val="3"/>
                <c:pt idx="0">
                  <c:v>6352117</c:v>
                </c:pt>
                <c:pt idx="1">
                  <c:v>8375928</c:v>
                </c:pt>
                <c:pt idx="2">
                  <c:v>9090422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EE-465D-A6B5-D387DF130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269677696"/>
        <c:axId val="269679232"/>
      </c:barChart>
      <c:catAx>
        <c:axId val="2696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679232"/>
        <c:crosses val="autoZero"/>
        <c:auto val="1"/>
        <c:lblAlgn val="ctr"/>
        <c:lblOffset val="100"/>
        <c:noMultiLvlLbl val="0"/>
      </c:catAx>
      <c:valAx>
        <c:axId val="269679232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one"/>
        <c:crossAx val="2696776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1150491867192481"/>
          <c:y val="0.88828026421599282"/>
          <c:w val="0.73930320169645891"/>
          <c:h val="6.349232025755093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" l="0.40500000000000008" r="0" t="0" header="0" footer="0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22860</xdr:rowOff>
    </xdr:from>
    <xdr:to>
      <xdr:col>6</xdr:col>
      <xdr:colOff>1013460</xdr:colOff>
      <xdr:row>53</xdr:row>
      <xdr:rowOff>22860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0.03567</cdr:x>
      <cdr:y>0.89464</cdr:y>
    </cdr:from>
    <cdr:to>
      <cdr:x>0.2</cdr:x>
      <cdr:y>0.97884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700" y="3219450"/>
          <a:ext cx="1228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ms-MY"/>
        </a:p>
      </cdr:txBody>
    </cdr:sp>
  </cdr:relSizeAnchor>
  <cdr:relSizeAnchor xmlns:cdr="http://schemas.openxmlformats.org/drawingml/2006/chartDrawing">
    <cdr:from>
      <cdr:x>0.03171</cdr:x>
      <cdr:y>0.88452</cdr:y>
    </cdr:from>
    <cdr:to>
      <cdr:x>0.21745</cdr:x>
      <cdr:y>0.96384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1316" y="3247011"/>
          <a:ext cx="1237714" cy="291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 "/>
            </a:rPr>
            <a:t>Million Kyats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SMEI%20CSO/SMEI%20New%20Ver/Dec%2052%20FDI%20by%20sec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Finance%20(September%20Data)%20Update/SMEI%20CSO/SMEI%20New%20Ver/Dec%2052%20FDI%20by%20sec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4"/>
  <sheetViews>
    <sheetView showGridLines="0" tabSelected="1" workbookViewId="0">
      <selection activeCell="XFD1048576" sqref="XFD1048576"/>
    </sheetView>
  </sheetViews>
  <sheetFormatPr defaultColWidth="8.77734375" defaultRowHeight="12.75"/>
  <cols>
    <col min="1" max="1" width="17.6640625" style="11" customWidth="1"/>
    <col min="2" max="2" width="10.88671875" style="11" customWidth="1"/>
    <col min="3" max="5" width="10.21875" style="11" customWidth="1"/>
    <col min="6" max="6" width="10.5546875" style="11" customWidth="1"/>
    <col min="7" max="7" width="12.21875" style="11" customWidth="1"/>
    <col min="8" max="8" width="8.21875" style="100" customWidth="1"/>
    <col min="9" max="9" width="10.77734375" style="100" bestFit="1" customWidth="1"/>
    <col min="10" max="10" width="10.21875" style="100" bestFit="1" customWidth="1"/>
    <col min="11" max="11" width="9.44140625" style="100" bestFit="1" customWidth="1"/>
    <col min="12" max="12" width="8.77734375" style="100"/>
    <col min="13" max="13" width="20" style="100" customWidth="1"/>
    <col min="14" max="14" width="9.44140625" style="100" bestFit="1" customWidth="1"/>
    <col min="15" max="16384" width="8.77734375" style="100"/>
  </cols>
  <sheetData>
    <row r="1" spans="1:15" ht="13.5">
      <c r="A1" s="96"/>
      <c r="B1" s="96"/>
      <c r="C1" s="96"/>
      <c r="D1" s="96"/>
      <c r="E1" s="96"/>
      <c r="F1" s="96"/>
      <c r="G1" s="97" t="s">
        <v>46</v>
      </c>
    </row>
    <row r="2" spans="1:15" ht="10.5" customHeight="1">
      <c r="A2" s="96"/>
      <c r="B2" s="96"/>
      <c r="C2" s="96"/>
      <c r="D2" s="96"/>
      <c r="E2" s="96"/>
      <c r="F2" s="96"/>
      <c r="G2" s="97"/>
    </row>
    <row r="3" spans="1:15" ht="15">
      <c r="A3" s="98" t="s">
        <v>47</v>
      </c>
      <c r="B3" s="98"/>
      <c r="C3" s="98"/>
      <c r="D3" s="98"/>
      <c r="E3" s="98"/>
      <c r="F3" s="98"/>
      <c r="G3" s="98"/>
    </row>
    <row r="4" spans="1:15" ht="13.5">
      <c r="A4" s="96" t="s">
        <v>48</v>
      </c>
      <c r="B4" s="96"/>
      <c r="C4" s="96"/>
      <c r="D4" s="96"/>
      <c r="E4" s="96"/>
      <c r="F4" s="96"/>
      <c r="G4" s="96"/>
    </row>
    <row r="5" spans="1:15" ht="7.5" customHeight="1">
      <c r="A5" s="99"/>
      <c r="B5" s="99"/>
      <c r="C5" s="99"/>
      <c r="D5" s="99"/>
      <c r="E5" s="99"/>
      <c r="F5" s="99"/>
      <c r="G5" s="99"/>
    </row>
    <row r="6" spans="1:15" ht="25.15" customHeight="1">
      <c r="A6" s="72" t="s">
        <v>18</v>
      </c>
      <c r="B6" s="75" t="s">
        <v>20</v>
      </c>
      <c r="C6" s="78" t="s">
        <v>22</v>
      </c>
      <c r="D6" s="79"/>
      <c r="E6" s="80"/>
      <c r="F6" s="81" t="s">
        <v>1</v>
      </c>
      <c r="G6" s="84" t="s">
        <v>16</v>
      </c>
    </row>
    <row r="7" spans="1:15" ht="19.899999999999999" customHeight="1">
      <c r="A7" s="73"/>
      <c r="B7" s="76"/>
      <c r="C7" s="87" t="s">
        <v>24</v>
      </c>
      <c r="D7" s="87" t="s">
        <v>25</v>
      </c>
      <c r="E7" s="87" t="s">
        <v>28</v>
      </c>
      <c r="F7" s="82"/>
      <c r="G7" s="85"/>
      <c r="L7" s="100">
        <f>C9+D9+E9</f>
        <v>6352117</v>
      </c>
      <c r="M7" s="100">
        <f>C9/L7*100</f>
        <v>30.212699167852229</v>
      </c>
    </row>
    <row r="8" spans="1:15" ht="21" customHeight="1">
      <c r="A8" s="74"/>
      <c r="B8" s="77"/>
      <c r="C8" s="88"/>
      <c r="D8" s="88"/>
      <c r="E8" s="88"/>
      <c r="F8" s="83"/>
      <c r="G8" s="86"/>
      <c r="J8" s="100">
        <v>37560583</v>
      </c>
      <c r="L8" s="100">
        <f>C10+D10+E10</f>
        <v>8375928</v>
      </c>
      <c r="M8" s="100">
        <f>C10/L8*100</f>
        <v>25.885489942129396</v>
      </c>
    </row>
    <row r="9" spans="1:15" ht="30" customHeight="1">
      <c r="A9" s="56" t="s">
        <v>37</v>
      </c>
      <c r="B9" s="23">
        <v>14175311</v>
      </c>
      <c r="C9" s="16">
        <v>1919146</v>
      </c>
      <c r="D9" s="19">
        <v>3287023</v>
      </c>
      <c r="E9" s="23">
        <v>1145948</v>
      </c>
      <c r="F9" s="16">
        <v>20527428</v>
      </c>
      <c r="G9" s="28">
        <v>11.764560478301192</v>
      </c>
      <c r="I9" s="100">
        <f>F10/F9*100-100</f>
        <v>37.534843624832092</v>
      </c>
      <c r="J9" s="100">
        <v>22407642</v>
      </c>
      <c r="L9" s="100">
        <f>C11+D11+E11</f>
        <v>9090422</v>
      </c>
    </row>
    <row r="10" spans="1:15" ht="30" customHeight="1">
      <c r="A10" s="53" t="s">
        <v>35</v>
      </c>
      <c r="B10" s="58">
        <v>19856438</v>
      </c>
      <c r="C10" s="59">
        <v>2168150</v>
      </c>
      <c r="D10" s="60">
        <v>4647744</v>
      </c>
      <c r="E10" s="58">
        <v>1560034</v>
      </c>
      <c r="F10" s="59">
        <v>28232366</v>
      </c>
      <c r="G10" s="29">
        <v>37.53</v>
      </c>
      <c r="J10" s="100">
        <f>J8/J9*100-100</f>
        <v>67.623987387874195</v>
      </c>
    </row>
    <row r="11" spans="1:15" ht="30" customHeight="1">
      <c r="A11" s="17" t="s">
        <v>36</v>
      </c>
      <c r="B11" s="50">
        <f>B26</f>
        <v>29620045</v>
      </c>
      <c r="C11" s="50">
        <f t="shared" ref="C11:F11" si="0">C26</f>
        <v>2979609</v>
      </c>
      <c r="D11" s="50">
        <f t="shared" si="0"/>
        <v>4293213</v>
      </c>
      <c r="E11" s="50">
        <f t="shared" si="0"/>
        <v>1817600</v>
      </c>
      <c r="F11" s="50">
        <f t="shared" si="0"/>
        <v>38710467</v>
      </c>
      <c r="G11" s="57">
        <f>F11/F10*100-100</f>
        <v>37.113789896319702</v>
      </c>
      <c r="N11" s="100">
        <f>F10-B10</f>
        <v>8375928</v>
      </c>
    </row>
    <row r="12" spans="1:15" ht="19.899999999999999" customHeight="1">
      <c r="A12" s="12">
        <v>2021</v>
      </c>
      <c r="B12" s="55"/>
      <c r="C12" s="55"/>
      <c r="D12" s="55"/>
      <c r="E12" s="55"/>
      <c r="F12" s="55"/>
      <c r="G12" s="30"/>
      <c r="N12" s="100">
        <f>F11-B11</f>
        <v>9090422</v>
      </c>
    </row>
    <row r="13" spans="1:15" ht="19.899999999999999" customHeight="1">
      <c r="A13" s="66" t="s">
        <v>9</v>
      </c>
      <c r="B13" s="67">
        <v>19856438</v>
      </c>
      <c r="C13" s="67">
        <v>2168150</v>
      </c>
      <c r="D13" s="67">
        <v>4647744</v>
      </c>
      <c r="E13" s="67">
        <v>1560034</v>
      </c>
      <c r="F13" s="67">
        <v>28232366</v>
      </c>
      <c r="G13" s="68">
        <v>5.54</v>
      </c>
    </row>
    <row r="14" spans="1:15" ht="19.899999999999999" customHeight="1">
      <c r="A14" s="51" t="s">
        <v>3</v>
      </c>
      <c r="B14" s="64">
        <v>21438295</v>
      </c>
      <c r="C14" s="64">
        <v>2208839</v>
      </c>
      <c r="D14" s="64">
        <v>4782396</v>
      </c>
      <c r="E14" s="64">
        <v>1783295</v>
      </c>
      <c r="F14" s="64">
        <v>30212825</v>
      </c>
      <c r="G14" s="65">
        <v>7.01</v>
      </c>
    </row>
    <row r="15" spans="1:15" ht="19.899999999999999" customHeight="1">
      <c r="A15" s="66" t="s">
        <v>4</v>
      </c>
      <c r="B15" s="67">
        <v>22842261</v>
      </c>
      <c r="C15" s="67">
        <v>2314723</v>
      </c>
      <c r="D15" s="67">
        <v>4821216</v>
      </c>
      <c r="E15" s="67">
        <v>1959992</v>
      </c>
      <c r="F15" s="67">
        <v>31938192</v>
      </c>
      <c r="G15" s="68">
        <v>5.71</v>
      </c>
    </row>
    <row r="16" spans="1:15" ht="19.899999999999999" customHeight="1">
      <c r="A16" s="51" t="s">
        <v>5</v>
      </c>
      <c r="B16" s="64">
        <v>23755531</v>
      </c>
      <c r="C16" s="64">
        <v>2498404</v>
      </c>
      <c r="D16" s="64">
        <v>4764372</v>
      </c>
      <c r="E16" s="64">
        <v>1913416</v>
      </c>
      <c r="F16" s="64">
        <v>32931723</v>
      </c>
      <c r="G16" s="65">
        <v>3.11</v>
      </c>
      <c r="I16" s="100" t="s">
        <v>42</v>
      </c>
      <c r="N16" s="100">
        <f>C9+D9+E9</f>
        <v>6352117</v>
      </c>
      <c r="O16" s="100">
        <f>C9/N16*100</f>
        <v>30.212699167852229</v>
      </c>
    </row>
    <row r="17" spans="1:15" ht="19.899999999999999" customHeight="1">
      <c r="A17" s="66" t="s">
        <v>6</v>
      </c>
      <c r="B17" s="67">
        <v>24442228</v>
      </c>
      <c r="C17" s="67">
        <v>2432095</v>
      </c>
      <c r="D17" s="67">
        <v>4871960</v>
      </c>
      <c r="E17" s="67">
        <v>1895281</v>
      </c>
      <c r="F17" s="67">
        <v>33641564</v>
      </c>
      <c r="G17" s="68">
        <v>2.16</v>
      </c>
      <c r="I17" s="100" t="s">
        <v>41</v>
      </c>
      <c r="N17" s="100">
        <f>C10+D10+E10</f>
        <v>8375928</v>
      </c>
      <c r="O17" s="100">
        <f>C10/N17*100</f>
        <v>25.885489942129396</v>
      </c>
    </row>
    <row r="18" spans="1:15" ht="19.899999999999999" customHeight="1">
      <c r="A18" s="51" t="s">
        <v>7</v>
      </c>
      <c r="B18" s="64">
        <v>25249205</v>
      </c>
      <c r="C18" s="64">
        <v>2547616</v>
      </c>
      <c r="D18" s="64">
        <v>5102791</v>
      </c>
      <c r="E18" s="64">
        <v>1817447</v>
      </c>
      <c r="F18" s="64">
        <v>34717059</v>
      </c>
      <c r="G18" s="65">
        <v>3.2</v>
      </c>
      <c r="I18" s="100" t="s">
        <v>38</v>
      </c>
      <c r="N18" s="100">
        <f>F10/F9*100-100</f>
        <v>37.534843624832092</v>
      </c>
    </row>
    <row r="19" spans="1:15" ht="19.899999999999999" customHeight="1">
      <c r="A19" s="66" t="s">
        <v>8</v>
      </c>
      <c r="B19" s="67">
        <v>26642753</v>
      </c>
      <c r="C19" s="67">
        <v>3439139</v>
      </c>
      <c r="D19" s="67">
        <v>5416410</v>
      </c>
      <c r="E19" s="67">
        <v>2062281</v>
      </c>
      <c r="F19" s="67">
        <v>37560583</v>
      </c>
      <c r="G19" s="68">
        <v>8.19</v>
      </c>
      <c r="I19" s="100" t="s">
        <v>39</v>
      </c>
      <c r="N19" s="100">
        <f>F10/F9*100-100</f>
        <v>37.534843624832092</v>
      </c>
    </row>
    <row r="20" spans="1:15" ht="19.899999999999999" customHeight="1">
      <c r="A20" s="51" t="s">
        <v>11</v>
      </c>
      <c r="B20" s="64">
        <v>27197616.850000001</v>
      </c>
      <c r="C20" s="64">
        <v>2854648.2399999993</v>
      </c>
      <c r="D20" s="64">
        <v>5072049.13</v>
      </c>
      <c r="E20" s="64">
        <v>1952154.2399999998</v>
      </c>
      <c r="F20" s="64">
        <v>37076468.460000001</v>
      </c>
      <c r="G20" s="65">
        <v>-1.2888900552179505</v>
      </c>
      <c r="I20" s="101" t="s">
        <v>40</v>
      </c>
      <c r="N20" s="100">
        <f>O16</f>
        <v>30.212699167852229</v>
      </c>
    </row>
    <row r="21" spans="1:15" ht="19.899999999999999" customHeight="1">
      <c r="A21" s="66" t="s">
        <v>12</v>
      </c>
      <c r="B21" s="67">
        <v>27702350</v>
      </c>
      <c r="C21" s="67">
        <v>2814132</v>
      </c>
      <c r="D21" s="67">
        <v>5103412</v>
      </c>
      <c r="E21" s="67">
        <v>1969217</v>
      </c>
      <c r="F21" s="67">
        <v>37589111</v>
      </c>
      <c r="G21" s="68">
        <v>1.38</v>
      </c>
      <c r="I21" s="101" t="s">
        <v>43</v>
      </c>
      <c r="N21" s="100">
        <f>O17</f>
        <v>25.885489942129396</v>
      </c>
    </row>
    <row r="22" spans="1:15" ht="19.899999999999999" customHeight="1">
      <c r="A22" s="51" t="s">
        <v>13</v>
      </c>
      <c r="B22" s="64">
        <v>28078496</v>
      </c>
      <c r="C22" s="64">
        <v>3027255</v>
      </c>
      <c r="D22" s="64">
        <v>4981205</v>
      </c>
      <c r="E22" s="64">
        <v>2065366</v>
      </c>
      <c r="F22" s="64">
        <v>38152322</v>
      </c>
      <c r="G22" s="65">
        <v>1.5</v>
      </c>
      <c r="I22" s="101" t="s">
        <v>45</v>
      </c>
      <c r="N22" s="100">
        <f>C10/C9*100-100</f>
        <v>12.97472938484097</v>
      </c>
    </row>
    <row r="23" spans="1:15" ht="19.899999999999999" customHeight="1">
      <c r="A23" s="12">
        <v>2022</v>
      </c>
      <c r="B23" s="12"/>
      <c r="C23" s="12"/>
      <c r="D23" s="12"/>
      <c r="E23" s="12"/>
      <c r="F23" s="12"/>
      <c r="G23" s="12"/>
      <c r="I23" s="102" t="s">
        <v>44</v>
      </c>
      <c r="J23" s="102"/>
      <c r="K23" s="102"/>
      <c r="L23" s="102"/>
      <c r="M23" s="102"/>
      <c r="N23" s="100">
        <f>B10/B9*100-100</f>
        <v>40.077618050143684</v>
      </c>
    </row>
    <row r="24" spans="1:15" ht="19.899999999999999" customHeight="1">
      <c r="A24" s="66" t="s">
        <v>15</v>
      </c>
      <c r="B24" s="67">
        <v>28433610</v>
      </c>
      <c r="C24" s="67">
        <v>2914617</v>
      </c>
      <c r="D24" s="67">
        <v>4467854</v>
      </c>
      <c r="E24" s="67">
        <v>1876540</v>
      </c>
      <c r="F24" s="67">
        <v>37692621</v>
      </c>
      <c r="G24" s="68">
        <v>-1.2</v>
      </c>
    </row>
    <row r="25" spans="1:15" ht="19.899999999999999" customHeight="1">
      <c r="A25" s="51" t="s">
        <v>10</v>
      </c>
      <c r="B25" s="63">
        <v>28944623</v>
      </c>
      <c r="C25" s="63">
        <v>3354333</v>
      </c>
      <c r="D25" s="63">
        <v>4291094</v>
      </c>
      <c r="E25" s="63">
        <v>1928739</v>
      </c>
      <c r="F25" s="63">
        <v>38518789</v>
      </c>
      <c r="G25" s="70">
        <v>2.19</v>
      </c>
    </row>
    <row r="26" spans="1:15" ht="19.899999999999999" customHeight="1">
      <c r="A26" s="61" t="s">
        <v>9</v>
      </c>
      <c r="B26" s="62">
        <v>29620045</v>
      </c>
      <c r="C26" s="62">
        <v>2979609</v>
      </c>
      <c r="D26" s="62">
        <v>4293213</v>
      </c>
      <c r="E26" s="62">
        <v>1817600</v>
      </c>
      <c r="F26" s="62">
        <v>38710467</v>
      </c>
      <c r="G26" s="69">
        <v>0.5</v>
      </c>
      <c r="I26" s="103"/>
    </row>
    <row r="27" spans="1:15" ht="19.899999999999999" customHeight="1">
      <c r="A27" s="43" t="s">
        <v>26</v>
      </c>
      <c r="B27" s="44"/>
      <c r="C27" s="44"/>
      <c r="D27" s="44"/>
      <c r="E27" s="71" t="s">
        <v>29</v>
      </c>
      <c r="F27" s="71"/>
      <c r="G27" s="71"/>
      <c r="I27" s="103"/>
    </row>
    <row r="28" spans="1:15" s="103" customFormat="1" ht="15.95" customHeight="1">
      <c r="A28" s="45" t="s">
        <v>30</v>
      </c>
      <c r="B28" s="45"/>
      <c r="C28" s="45"/>
      <c r="D28" s="45"/>
      <c r="E28" s="46"/>
      <c r="F28" s="46"/>
      <c r="G28" s="46"/>
    </row>
    <row r="29" spans="1:15" s="103" customFormat="1" ht="15.95" customHeight="1">
      <c r="A29" s="45" t="s">
        <v>27</v>
      </c>
      <c r="B29" s="47"/>
      <c r="C29" s="47"/>
      <c r="D29" s="48"/>
      <c r="E29" s="49"/>
      <c r="F29" s="46"/>
      <c r="G29" s="49"/>
    </row>
    <row r="30" spans="1:15" s="103" customFormat="1" ht="15.95" customHeight="1">
      <c r="A30" s="45" t="s">
        <v>31</v>
      </c>
      <c r="B30" s="48"/>
      <c r="C30" s="47"/>
      <c r="D30" s="47"/>
      <c r="E30" s="46"/>
      <c r="F30" s="46"/>
      <c r="G30" s="46"/>
      <c r="I30" s="104"/>
    </row>
    <row r="31" spans="1:15" s="103" customFormat="1" ht="15.95" customHeight="1">
      <c r="A31" s="47" t="s">
        <v>32</v>
      </c>
      <c r="B31" s="47"/>
      <c r="C31" s="47"/>
      <c r="D31" s="47"/>
      <c r="E31" s="46"/>
      <c r="F31" s="46"/>
      <c r="G31" s="46"/>
    </row>
    <row r="32" spans="1:15" s="103" customFormat="1" ht="15.95" customHeight="1">
      <c r="A32" s="46" t="s">
        <v>33</v>
      </c>
      <c r="B32" s="46"/>
      <c r="C32" s="46"/>
      <c r="D32" s="46"/>
      <c r="E32" s="46"/>
      <c r="F32" s="46" t="s">
        <v>17</v>
      </c>
      <c r="G32" s="46"/>
      <c r="I32" s="100"/>
      <c r="J32" s="104"/>
      <c r="K32" s="104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62" spans="1:7">
      <c r="A62" s="18"/>
      <c r="B62" s="18"/>
      <c r="C62" s="18"/>
      <c r="D62" s="18"/>
      <c r="E62" s="18"/>
    </row>
    <row r="63" spans="1:7">
      <c r="A63" s="18"/>
      <c r="B63" s="18"/>
      <c r="C63" s="18"/>
      <c r="D63" s="18"/>
      <c r="E63" s="18"/>
    </row>
    <row r="64" spans="1:7">
      <c r="A64" s="18"/>
      <c r="B64" s="18"/>
      <c r="C64" s="18"/>
      <c r="D64" s="18"/>
      <c r="E64" s="18"/>
    </row>
  </sheetData>
  <mergeCells count="11">
    <mergeCell ref="A3:G3"/>
    <mergeCell ref="I23:M23"/>
    <mergeCell ref="E27:G27"/>
    <mergeCell ref="A6:A8"/>
    <mergeCell ref="B6:B8"/>
    <mergeCell ref="C6:E6"/>
    <mergeCell ref="F6:F8"/>
    <mergeCell ref="G6:G8"/>
    <mergeCell ref="C7:C8"/>
    <mergeCell ref="D7:D8"/>
    <mergeCell ref="E7:E8"/>
  </mergeCells>
  <printOptions horizontalCentered="1" verticalCentered="1"/>
  <pageMargins left="0.25" right="0.25" top="0.25" bottom="0.25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2"/>
  <sheetViews>
    <sheetView zoomScale="90" zoomScaleNormal="90" workbookViewId="0">
      <selection activeCell="XFD1048576" sqref="XFD1048576"/>
    </sheetView>
  </sheetViews>
  <sheetFormatPr defaultColWidth="8.88671875" defaultRowHeight="15"/>
  <cols>
    <col min="1" max="1" width="19.44140625" style="31" customWidth="1"/>
    <col min="2" max="3" width="13.6640625" style="31" customWidth="1"/>
    <col min="4" max="5" width="9.44140625" style="31" bestFit="1" customWidth="1"/>
    <col min="6" max="8" width="8.88671875" style="31"/>
    <col min="9" max="9" width="9.44140625" style="31" bestFit="1" customWidth="1"/>
    <col min="10" max="16384" width="8.88671875" style="31"/>
  </cols>
  <sheetData>
    <row r="3" spans="1:3">
      <c r="B3" s="32"/>
      <c r="C3" s="32"/>
    </row>
    <row r="4" spans="1:3">
      <c r="B4" s="3"/>
      <c r="C4" s="3"/>
    </row>
    <row r="5" spans="1:3">
      <c r="B5" s="3"/>
      <c r="C5" s="3"/>
    </row>
    <row r="6" spans="1:3">
      <c r="B6" s="7"/>
      <c r="C6" s="7"/>
    </row>
    <row r="7" spans="1:3" ht="33" hidden="1" customHeight="1">
      <c r="A7" s="33"/>
    </row>
    <row r="8" spans="1:3" ht="15" hidden="1" customHeight="1">
      <c r="A8" s="31" t="s">
        <v>14</v>
      </c>
      <c r="B8" s="34">
        <f t="shared" ref="B8:C10" si="0">B4/1000</f>
        <v>0</v>
      </c>
      <c r="C8" s="34">
        <f t="shared" si="0"/>
        <v>0</v>
      </c>
    </row>
    <row r="9" spans="1:3" ht="15" hidden="1" customHeight="1">
      <c r="B9" s="34">
        <f t="shared" si="0"/>
        <v>0</v>
      </c>
      <c r="C9" s="34">
        <f t="shared" si="0"/>
        <v>0</v>
      </c>
    </row>
    <row r="10" spans="1:3" ht="15" hidden="1" customHeight="1">
      <c r="B10" s="34">
        <f t="shared" si="0"/>
        <v>0</v>
      </c>
      <c r="C10" s="34">
        <f t="shared" si="0"/>
        <v>0</v>
      </c>
    </row>
    <row r="11" spans="1:3">
      <c r="A11" s="6"/>
      <c r="B11" s="35"/>
      <c r="C11" s="35"/>
    </row>
    <row r="12" spans="1:3">
      <c r="A12" s="6"/>
      <c r="B12" s="35"/>
      <c r="C12" s="35"/>
    </row>
    <row r="13" spans="1:3" ht="38.25">
      <c r="A13" s="36"/>
      <c r="B13" s="37" t="s">
        <v>20</v>
      </c>
      <c r="C13" s="37" t="s">
        <v>21</v>
      </c>
    </row>
    <row r="14" spans="1:3" ht="33" customHeight="1">
      <c r="A14" s="21" t="str">
        <f>page1!A9</f>
        <v>2019-2020
(April-March)</v>
      </c>
      <c r="B14" s="22">
        <f t="shared" ref="A14:B15" si="1">B27</f>
        <v>1175311</v>
      </c>
      <c r="C14" s="22">
        <f>F27</f>
        <v>6352117</v>
      </c>
    </row>
    <row r="15" spans="1:3" ht="33.75" customHeight="1">
      <c r="A15" s="21" t="str">
        <f t="shared" si="1"/>
        <v>2020-2021
(April-March)</v>
      </c>
      <c r="B15" s="22">
        <f t="shared" si="1"/>
        <v>19856438</v>
      </c>
      <c r="C15" s="22">
        <f>F28</f>
        <v>8375928</v>
      </c>
    </row>
    <row r="16" spans="1:3" ht="34.5" customHeight="1">
      <c r="A16" s="21" t="str">
        <f>page1!A11</f>
        <v>2021-2022
(April-March)</v>
      </c>
      <c r="B16" s="22">
        <f>page1!B11</f>
        <v>29620045</v>
      </c>
      <c r="C16" s="22">
        <f>F29</f>
        <v>9090422</v>
      </c>
    </row>
    <row r="17" spans="1:12" ht="29.25" customHeight="1">
      <c r="D17" s="9"/>
    </row>
    <row r="18" spans="1:12">
      <c r="D18" s="18"/>
      <c r="E18" s="18"/>
    </row>
    <row r="19" spans="1:12">
      <c r="A19" s="9"/>
      <c r="B19" s="9"/>
      <c r="C19" s="8"/>
      <c r="D19" s="1"/>
    </row>
    <row r="20" spans="1:12">
      <c r="A20" s="9"/>
      <c r="B20" s="9"/>
      <c r="C20" s="8"/>
      <c r="D20" s="4"/>
      <c r="E20" s="2"/>
      <c r="F20" s="4"/>
      <c r="G20" s="2"/>
    </row>
    <row r="21" spans="1:12">
      <c r="A21" s="10"/>
      <c r="B21" s="10"/>
      <c r="C21" s="10"/>
      <c r="D21" s="5"/>
    </row>
    <row r="22" spans="1:12" ht="15" customHeight="1">
      <c r="A22" s="9"/>
      <c r="B22" s="9"/>
      <c r="C22" s="9"/>
      <c r="D22" s="9"/>
    </row>
    <row r="23" spans="1:12" ht="15" customHeight="1">
      <c r="A23" s="72" t="s">
        <v>18</v>
      </c>
      <c r="B23" s="90" t="s">
        <v>20</v>
      </c>
      <c r="C23" s="92" t="s">
        <v>22</v>
      </c>
      <c r="D23" s="93"/>
      <c r="E23" s="72"/>
    </row>
    <row r="24" spans="1:12" ht="15" customHeight="1">
      <c r="A24" s="73"/>
      <c r="B24" s="76"/>
      <c r="C24" s="94"/>
      <c r="D24" s="95"/>
      <c r="E24" s="89"/>
    </row>
    <row r="25" spans="1:12">
      <c r="A25" s="73"/>
      <c r="B25" s="76"/>
      <c r="C25" s="41" t="s">
        <v>23</v>
      </c>
      <c r="D25" s="24" t="s">
        <v>0</v>
      </c>
      <c r="E25" s="25" t="s">
        <v>19</v>
      </c>
    </row>
    <row r="26" spans="1:12">
      <c r="A26" s="89"/>
      <c r="B26" s="91"/>
      <c r="C26" s="42" t="s">
        <v>2</v>
      </c>
      <c r="D26" s="27" t="s">
        <v>2</v>
      </c>
      <c r="E26" s="26" t="s">
        <v>2</v>
      </c>
    </row>
    <row r="27" spans="1:12" ht="23.25" customHeight="1">
      <c r="A27" s="56" t="s">
        <v>34</v>
      </c>
      <c r="B27" s="23">
        <v>1175311</v>
      </c>
      <c r="C27" s="15">
        <v>1919146</v>
      </c>
      <c r="D27" s="20">
        <v>3287023</v>
      </c>
      <c r="E27" s="14">
        <v>1145948</v>
      </c>
      <c r="F27" s="38">
        <f>C27+D27+E27</f>
        <v>6352117</v>
      </c>
    </row>
    <row r="28" spans="1:12" ht="34.5" customHeight="1">
      <c r="A28" s="53" t="s">
        <v>35</v>
      </c>
      <c r="B28" s="58">
        <v>19856438</v>
      </c>
      <c r="C28" s="16">
        <v>2168150</v>
      </c>
      <c r="D28" s="19">
        <v>4647744</v>
      </c>
      <c r="E28" s="23">
        <v>1560034</v>
      </c>
      <c r="F28" s="38">
        <f>C28+D28+E28</f>
        <v>8375928</v>
      </c>
      <c r="H28" s="39">
        <f>C27/F27*100</f>
        <v>30.212699167852229</v>
      </c>
      <c r="J28" s="40">
        <f>C28/C27*100-100</f>
        <v>12.97472938484097</v>
      </c>
      <c r="L28" s="40">
        <f>B28/B27*100-100</f>
        <v>1589.4624486625244</v>
      </c>
    </row>
    <row r="29" spans="1:12" ht="35.25" customHeight="1">
      <c r="A29" s="17" t="str">
        <f>page1!A11</f>
        <v>2021-2022
(April-March)</v>
      </c>
      <c r="B29" s="50">
        <f>page1!B11</f>
        <v>29620045</v>
      </c>
      <c r="C29" s="50">
        <f>page1!C11</f>
        <v>2979609</v>
      </c>
      <c r="D29" s="50">
        <f>page1!D11</f>
        <v>4293213</v>
      </c>
      <c r="E29" s="50">
        <f>page1!E11</f>
        <v>1817600</v>
      </c>
      <c r="F29" s="38">
        <f>C29+D29+E29</f>
        <v>9090422</v>
      </c>
      <c r="H29" s="39">
        <f>C28/F28*100</f>
        <v>25.885489942129396</v>
      </c>
    </row>
    <row r="30" spans="1:12" ht="24.75" customHeight="1">
      <c r="B30" s="54"/>
      <c r="C30" s="54"/>
      <c r="D30" s="54"/>
      <c r="E30" s="54"/>
    </row>
    <row r="31" spans="1:12">
      <c r="B31" s="52"/>
      <c r="C31" s="52"/>
      <c r="D31" s="52"/>
      <c r="E31" s="52"/>
    </row>
    <row r="32" spans="1:12" ht="23.25" customHeight="1"/>
  </sheetData>
  <mergeCells count="3">
    <mergeCell ref="A23:A26"/>
    <mergeCell ref="B23:B26"/>
    <mergeCell ref="C23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page1</vt:lpstr>
      <vt:lpstr>source1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2022-12-19T10:00:03Z</cp:lastPrinted>
  <dcterms:created xsi:type="dcterms:W3CDTF">1999-08-23T06:37:37Z</dcterms:created>
  <dcterms:modified xsi:type="dcterms:W3CDTF">2022-12-19T10:00:51Z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</Properties>
</file>