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20" windowWidth="11310" windowHeight="5715" tabRatio="542"/>
  </bookViews>
  <sheets>
    <sheet name="page1" sheetId="86" r:id="rId1"/>
    <sheet name="source1" sheetId="87" r:id="rId2"/>
  </sheets>
  <externalReferences>
    <externalReference r:id="rId3"/>
    <externalReference r:id="rId4"/>
    <externalReference r:id="rId5"/>
  </externalReferences>
  <definedNames>
    <definedName name="\a" localSheetId="0">'[2]52 to 54'!#REF!</definedName>
    <definedName name="\a">'[1]52 to 54'!#REF!</definedName>
    <definedName name="\c" localSheetId="0">#REF!</definedName>
    <definedName name="\c" localSheetId="1">#REF!</definedName>
    <definedName name="\c">#REF!</definedName>
    <definedName name="\m" localSheetId="0">#REF!</definedName>
    <definedName name="\m">#REF!</definedName>
    <definedName name="\s" localSheetId="0">'[2]52 to 54'!#REF!</definedName>
    <definedName name="\s">'[1]52 to 54'!#REF!</definedName>
    <definedName name="\v" localSheetId="0">'[2]52 to 54'!#REF!</definedName>
    <definedName name="\v">'[1]52 to 54'!#REF!</definedName>
    <definedName name="\x" localSheetId="0">#REF!</definedName>
    <definedName name="\x" localSheetId="1">#REF!</definedName>
    <definedName name="\x">#REF!</definedName>
    <definedName name="\z" localSheetId="0">#REF!</definedName>
    <definedName name="\z" localSheetId="1">#REF!</definedName>
    <definedName name="\z">#REF!</definedName>
    <definedName name="_\K" localSheetId="0">#REF!</definedName>
    <definedName name="_\K">#REF!</definedName>
    <definedName name="_New3" localSheetId="0">#REF!</definedName>
    <definedName name="_New3">#REF!</definedName>
    <definedName name="adv" localSheetId="0">#REF!</definedName>
    <definedName name="adv">#REF!</definedName>
    <definedName name="ag" localSheetId="0">#REF!</definedName>
    <definedName name="ag">#REF!</definedName>
    <definedName name="gfgutfu" localSheetId="0">'[2]52 to 54'!#REF!</definedName>
    <definedName name="gfgutfu">'[1]52 to 54'!#REF!</definedName>
    <definedName name="hjughijgi" localSheetId="0">'[2]52 to 54'!#REF!</definedName>
    <definedName name="hjughijgi">'[1]52 to 54'!#REF!</definedName>
    <definedName name="jjk" localSheetId="0">#REF!</definedName>
    <definedName name="jjk">#REF!</definedName>
    <definedName name="love" localSheetId="0">#REF!</definedName>
    <definedName name="love">#REF!</definedName>
    <definedName name="m" localSheetId="0">#REF!</definedName>
    <definedName name="m">#REF!</definedName>
    <definedName name="_xlnm.Print_Area" localSheetId="0">page1!$A$1:$K$56</definedName>
    <definedName name="Print_Area_MI" localSheetId="0">#REF!</definedName>
    <definedName name="Print_Area_MI" localSheetId="1">#REF!</definedName>
    <definedName name="Print_Area_MI">#REF!</definedName>
    <definedName name="q" localSheetId="0">'[2]52 to 54'!#REF!</definedName>
    <definedName name="q">'[1]52 to 54'!#REF!</definedName>
    <definedName name="re">'[1]52 to 54'!#REF!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  <definedName name="X" localSheetId="0">#REF!</definedName>
    <definedName name="X" localSheetId="1">#REF!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87" l="1"/>
  <c r="A26" i="87"/>
  <c r="C11" i="86" l="1"/>
  <c r="C13" i="86" l="1"/>
  <c r="C26" i="87" s="1"/>
  <c r="D13" i="86"/>
  <c r="D26" i="87" s="1"/>
  <c r="E13" i="86"/>
  <c r="E26" i="87" s="1"/>
  <c r="F13" i="86"/>
  <c r="F26" i="87" s="1"/>
  <c r="G13" i="86"/>
  <c r="G26" i="87" s="1"/>
  <c r="H13" i="86"/>
  <c r="H26" i="87" s="1"/>
  <c r="I13" i="86"/>
  <c r="I26" i="87" s="1"/>
  <c r="J13" i="86"/>
  <c r="J26" i="87" s="1"/>
  <c r="K13" i="86"/>
  <c r="K26" i="87" s="1"/>
  <c r="B13" i="86"/>
  <c r="B26" i="87" s="1"/>
  <c r="K12" i="86"/>
  <c r="J12" i="86"/>
  <c r="I12" i="86"/>
  <c r="H12" i="86"/>
  <c r="G12" i="86"/>
  <c r="F12" i="86"/>
  <c r="E12" i="86"/>
  <c r="D12" i="86"/>
  <c r="C12" i="86"/>
  <c r="K11" i="86"/>
  <c r="J11" i="86"/>
  <c r="I11" i="86"/>
  <c r="H11" i="86"/>
  <c r="G11" i="86"/>
  <c r="F11" i="86"/>
  <c r="E11" i="86"/>
  <c r="D11" i="86"/>
  <c r="N18" i="86" l="1"/>
  <c r="N23" i="86"/>
  <c r="N20" i="86"/>
  <c r="N16" i="86"/>
  <c r="O16" i="86" s="1"/>
  <c r="O26" i="86"/>
  <c r="N26" i="86"/>
  <c r="N17" i="86"/>
  <c r="N22" i="86"/>
  <c r="O22" i="86" s="1"/>
  <c r="N25" i="86"/>
  <c r="N19" i="86"/>
  <c r="O17" i="86"/>
  <c r="O23" i="86"/>
  <c r="B26" i="86"/>
  <c r="B24" i="86"/>
  <c r="B23" i="86"/>
  <c r="B12" i="86" s="1"/>
  <c r="O15" i="86" s="1"/>
  <c r="B22" i="86"/>
  <c r="B11" i="86" s="1"/>
  <c r="B21" i="86"/>
  <c r="B20" i="86"/>
  <c r="B19" i="86"/>
  <c r="B18" i="86"/>
  <c r="B17" i="86"/>
  <c r="B16" i="86"/>
  <c r="B15" i="86"/>
  <c r="O25" i="86" l="1"/>
  <c r="O19" i="86"/>
  <c r="A14" i="87" l="1"/>
  <c r="C14" i="87" l="1"/>
  <c r="K29" i="87"/>
  <c r="E13" i="87" s="1"/>
  <c r="H29" i="87"/>
  <c r="H34" i="87" s="1"/>
  <c r="D29" i="87"/>
  <c r="D34" i="87" s="1"/>
  <c r="K28" i="87"/>
  <c r="E12" i="87" s="1"/>
  <c r="H28" i="87"/>
  <c r="H33" i="87" s="1"/>
  <c r="D28" i="87"/>
  <c r="B12" i="87" s="1"/>
  <c r="C13" i="87"/>
  <c r="A13" i="87"/>
  <c r="C12" i="87"/>
  <c r="B13" i="87" l="1"/>
  <c r="D13" i="87"/>
  <c r="D12" i="87"/>
  <c r="D33" i="87"/>
  <c r="K30" i="87"/>
  <c r="E14" i="87" s="1"/>
  <c r="H30" i="87"/>
  <c r="D14" i="87" s="1"/>
  <c r="D30" i="87"/>
  <c r="B14" i="87" s="1"/>
</calcChain>
</file>

<file path=xl/sharedStrings.xml><?xml version="1.0" encoding="utf-8"?>
<sst xmlns="http://schemas.openxmlformats.org/spreadsheetml/2006/main" count="83" uniqueCount="43">
  <si>
    <t>Total</t>
  </si>
  <si>
    <t>Banks</t>
  </si>
  <si>
    <t>April</t>
  </si>
  <si>
    <t>May</t>
  </si>
  <si>
    <t>June</t>
  </si>
  <si>
    <t>July</t>
  </si>
  <si>
    <t>August</t>
  </si>
  <si>
    <t>September</t>
  </si>
  <si>
    <t>March</t>
  </si>
  <si>
    <t>February</t>
  </si>
  <si>
    <t>October</t>
  </si>
  <si>
    <t>November</t>
  </si>
  <si>
    <t>December</t>
  </si>
  <si>
    <t>January</t>
  </si>
  <si>
    <t xml:space="preserve"> </t>
  </si>
  <si>
    <t>FY</t>
  </si>
  <si>
    <t xml:space="preserve">  Savings Deposits</t>
  </si>
  <si>
    <t>Savings 
Certificates</t>
  </si>
  <si>
    <t>Time Deposits</t>
  </si>
  <si>
    <t>Other Deposits</t>
  </si>
  <si>
    <t>State</t>
  </si>
  <si>
    <t xml:space="preserve">State </t>
  </si>
  <si>
    <t>Owned</t>
  </si>
  <si>
    <t>Savings Deposits</t>
  </si>
  <si>
    <t>Savings Certificates</t>
  </si>
  <si>
    <t>Foreign
Banks</t>
  </si>
  <si>
    <t>Private
Banks</t>
  </si>
  <si>
    <t xml:space="preserve">           Source: Central Bank of Myanmar.</t>
  </si>
  <si>
    <t>2020-2021
(April-March)</t>
  </si>
  <si>
    <t>2021-2022
(April-March)</t>
  </si>
  <si>
    <t>2019-2020
(April-March)</t>
  </si>
  <si>
    <t>Total Private Bank (2020-2021)</t>
  </si>
  <si>
    <t>Total Private Bank (2019-2020)</t>
  </si>
  <si>
    <t>Total Time Deposits(2019-2020)</t>
  </si>
  <si>
    <t>Total Time Deposits(2020-2021)</t>
  </si>
  <si>
    <t>Total State Owned Banks (2019-2020)</t>
  </si>
  <si>
    <t>Total State Owned Banks (2020-2021)</t>
  </si>
  <si>
    <t xml:space="preserve">  Total Savings Deposits(2019-2020)</t>
  </si>
  <si>
    <t xml:space="preserve">  Total Savings Deposits(2020-2021)</t>
  </si>
  <si>
    <t>Over 70 %</t>
  </si>
  <si>
    <t>Million Kyats</t>
  </si>
  <si>
    <t>1 of 1</t>
  </si>
  <si>
    <t>4.2 PEOPLE’S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</si>
</sst>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_)"/>
    <numFmt numFmtId="166" formatCode="0.000"/>
    <numFmt numFmtId="167" formatCode="0.0"/>
    <numFmt numFmtId="169" formatCode="0.00;[Red]0.00"/>
    <numFmt numFmtId="171" formatCode="&quot;€&quot;\ #,##0;\-&quot;€&quot;\ #,##0"/>
  </numFmts>
  <fonts count="34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Zurich Ex BT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rgb="FF00206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.5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  <font>
      <sz val="14"/>
      <color rgb="FFFFFFFF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Black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164" fontId="0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1" fillId="0" borderId="0"/>
    <xf numFmtId="164" fontId="11" fillId="0" borderId="0"/>
    <xf numFmtId="0" fontId="2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2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0" fontId="21" fillId="0" borderId="0"/>
    <xf numFmtId="0" fontId="21" fillId="0" borderId="0"/>
    <xf numFmtId="169" fontId="11" fillId="0" borderId="0"/>
    <xf numFmtId="0" fontId="17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0" fontId="16" fillId="0" borderId="0"/>
    <xf numFmtId="0" fontId="10" fillId="0" borderId="0"/>
    <xf numFmtId="164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41" fontId="10" fillId="0" borderId="0" applyFont="0" applyFill="0" applyBorder="0" applyAlignment="0" applyProtection="0"/>
    <xf numFmtId="164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</cellStyleXfs>
  <cellXfs count="128">
    <xf numFmtId="164" fontId="0" fillId="0" borderId="0" xfId="0"/>
    <xf numFmtId="165" fontId="12" fillId="0" borderId="0" xfId="0" applyNumberFormat="1" applyFont="1" applyBorder="1" applyAlignment="1" applyProtection="1">
      <alignment horizontal="right" vertical="center"/>
    </xf>
    <xf numFmtId="164" fontId="13" fillId="0" borderId="0" xfId="0" applyFont="1" applyAlignment="1">
      <alignment vertical="center"/>
    </xf>
    <xf numFmtId="165" fontId="22" fillId="2" borderId="0" xfId="0" applyNumberFormat="1" applyFont="1" applyFill="1" applyBorder="1" applyAlignment="1" applyProtection="1">
      <alignment horizontal="left" vertical="center" indent="1"/>
    </xf>
    <xf numFmtId="164" fontId="13" fillId="0" borderId="0" xfId="0" applyFont="1" applyAlignment="1">
      <alignment horizontal="right" vertical="center"/>
    </xf>
    <xf numFmtId="1" fontId="12" fillId="0" borderId="0" xfId="0" applyNumberFormat="1" applyFont="1" applyAlignment="1" applyProtection="1">
      <alignment horizontal="right"/>
    </xf>
    <xf numFmtId="1" fontId="12" fillId="0" borderId="0" xfId="0" applyNumberFormat="1" applyFont="1" applyBorder="1" applyAlignment="1" applyProtection="1">
      <alignment horizontal="right" vertical="center"/>
    </xf>
    <xf numFmtId="165" fontId="12" fillId="0" borderId="0" xfId="0" applyNumberFormat="1" applyFont="1" applyBorder="1" applyAlignment="1" applyProtection="1">
      <alignment horizontal="center" vertical="center"/>
    </xf>
    <xf numFmtId="166" fontId="12" fillId="0" borderId="0" xfId="0" applyNumberFormat="1" applyFont="1" applyAlignment="1" applyProtection="1">
      <alignment horizontal="right"/>
    </xf>
    <xf numFmtId="164" fontId="13" fillId="3" borderId="0" xfId="0" applyFont="1" applyFill="1" applyAlignment="1">
      <alignment vertical="center"/>
    </xf>
    <xf numFmtId="165" fontId="13" fillId="0" borderId="0" xfId="0" applyNumberFormat="1" applyFont="1" applyAlignment="1">
      <alignment vertical="center"/>
    </xf>
    <xf numFmtId="3" fontId="25" fillId="0" borderId="2" xfId="0" applyNumberFormat="1" applyFont="1" applyFill="1" applyBorder="1" applyAlignment="1" applyProtection="1">
      <alignment horizontal="right" vertical="center"/>
    </xf>
    <xf numFmtId="165" fontId="13" fillId="3" borderId="0" xfId="0" applyNumberFormat="1" applyFont="1" applyFill="1" applyAlignment="1">
      <alignment vertical="center"/>
    </xf>
    <xf numFmtId="164" fontId="23" fillId="3" borderId="14" xfId="0" applyFont="1" applyFill="1" applyBorder="1" applyAlignment="1" applyProtection="1">
      <alignment horizontal="center" vertical="center" wrapText="1"/>
    </xf>
    <xf numFmtId="164" fontId="23" fillId="3" borderId="15" xfId="0" applyFont="1" applyFill="1" applyBorder="1" applyAlignment="1" applyProtection="1">
      <alignment horizontal="center" vertical="center"/>
    </xf>
    <xf numFmtId="164" fontId="23" fillId="3" borderId="4" xfId="0" applyFont="1" applyFill="1" applyBorder="1" applyAlignment="1" applyProtection="1">
      <alignment horizontal="center" vertical="center" wrapText="1"/>
    </xf>
    <xf numFmtId="164" fontId="23" fillId="3" borderId="7" xfId="0" applyFont="1" applyFill="1" applyBorder="1" applyAlignment="1" applyProtection="1">
      <alignment horizontal="center" vertical="center" wrapText="1"/>
    </xf>
    <xf numFmtId="164" fontId="23" fillId="3" borderId="5" xfId="0" applyFont="1" applyFill="1" applyBorder="1" applyAlignment="1" applyProtection="1">
      <alignment horizontal="center" vertical="center" wrapText="1"/>
    </xf>
    <xf numFmtId="164" fontId="23" fillId="3" borderId="8" xfId="0" applyFont="1" applyFill="1" applyBorder="1" applyAlignment="1" applyProtection="1">
      <alignment horizontal="center" vertical="center" wrapText="1"/>
    </xf>
    <xf numFmtId="164" fontId="23" fillId="3" borderId="23" xfId="0" applyFont="1" applyFill="1" applyBorder="1" applyAlignment="1" applyProtection="1">
      <alignment horizontal="center" vertical="center"/>
    </xf>
    <xf numFmtId="164" fontId="23" fillId="3" borderId="25" xfId="0" applyFont="1" applyFill="1" applyBorder="1" applyAlignment="1" applyProtection="1">
      <alignment horizontal="center" vertical="center"/>
    </xf>
    <xf numFmtId="164" fontId="23" fillId="3" borderId="26" xfId="0" applyFont="1" applyFill="1" applyBorder="1" applyAlignment="1" applyProtection="1">
      <alignment horizontal="center" vertical="center"/>
    </xf>
    <xf numFmtId="3" fontId="26" fillId="4" borderId="6" xfId="0" applyNumberFormat="1" applyFont="1" applyFill="1" applyBorder="1" applyAlignment="1" applyProtection="1">
      <alignment horizontal="right" vertical="center"/>
    </xf>
    <xf numFmtId="3" fontId="26" fillId="4" borderId="1" xfId="0" applyNumberFormat="1" applyFont="1" applyFill="1" applyBorder="1" applyAlignment="1" applyProtection="1">
      <alignment horizontal="right" vertical="center"/>
    </xf>
    <xf numFmtId="3" fontId="26" fillId="0" borderId="6" xfId="0" applyNumberFormat="1" applyFont="1" applyFill="1" applyBorder="1" applyAlignment="1" applyProtection="1">
      <alignment horizontal="right" vertical="center"/>
    </xf>
    <xf numFmtId="3" fontId="26" fillId="0" borderId="1" xfId="0" applyNumberFormat="1" applyFont="1" applyFill="1" applyBorder="1" applyAlignment="1" applyProtection="1">
      <alignment horizontal="right" vertical="center"/>
    </xf>
    <xf numFmtId="0" fontId="5" fillId="0" borderId="0" xfId="86"/>
    <xf numFmtId="0" fontId="5" fillId="0" borderId="0" xfId="86" applyAlignment="1">
      <alignment wrapText="1"/>
    </xf>
    <xf numFmtId="0" fontId="5" fillId="0" borderId="0" xfId="86" applyAlignment="1">
      <alignment horizontal="right" wrapText="1"/>
    </xf>
    <xf numFmtId="0" fontId="24" fillId="0" borderId="2" xfId="86" applyFont="1" applyFill="1" applyBorder="1" applyAlignment="1">
      <alignment vertical="top"/>
    </xf>
    <xf numFmtId="0" fontId="20" fillId="0" borderId="2" xfId="86" applyFont="1" applyFill="1" applyBorder="1" applyAlignment="1">
      <alignment vertical="top" wrapText="1"/>
    </xf>
    <xf numFmtId="0" fontId="24" fillId="0" borderId="2" xfId="86" applyFont="1" applyFill="1" applyBorder="1" applyAlignment="1">
      <alignment vertical="top" wrapText="1"/>
    </xf>
    <xf numFmtId="164" fontId="20" fillId="0" borderId="2" xfId="86" applyNumberFormat="1" applyFont="1" applyFill="1" applyBorder="1" applyAlignment="1">
      <alignment horizontal="left" vertical="center" wrapText="1"/>
    </xf>
    <xf numFmtId="3" fontId="5" fillId="0" borderId="0" xfId="86" applyNumberFormat="1"/>
    <xf numFmtId="2" fontId="5" fillId="5" borderId="0" xfId="86" applyNumberFormat="1" applyFill="1" applyAlignment="1">
      <alignment wrapText="1"/>
    </xf>
    <xf numFmtId="2" fontId="5" fillId="3" borderId="0" xfId="86" applyNumberFormat="1" applyFill="1" applyAlignment="1">
      <alignment wrapText="1"/>
    </xf>
    <xf numFmtId="3" fontId="26" fillId="4" borderId="1" xfId="0" applyNumberFormat="1" applyFont="1" applyFill="1" applyBorder="1" applyAlignment="1" applyProtection="1">
      <alignment horizontal="center" vertical="center"/>
    </xf>
    <xf numFmtId="3" fontId="26" fillId="0" borderId="1" xfId="0" applyNumberFormat="1" applyFont="1" applyFill="1" applyBorder="1" applyAlignment="1" applyProtection="1">
      <alignment horizontal="center" vertical="center"/>
    </xf>
    <xf numFmtId="164" fontId="20" fillId="0" borderId="2" xfId="86" applyNumberFormat="1" applyFont="1" applyFill="1" applyBorder="1" applyAlignment="1">
      <alignment horizontal="left" vertical="center"/>
    </xf>
    <xf numFmtId="164" fontId="14" fillId="3" borderId="0" xfId="0" applyFont="1" applyFill="1" applyBorder="1" applyAlignment="1" applyProtection="1">
      <alignment vertical="center"/>
    </xf>
    <xf numFmtId="164" fontId="14" fillId="6" borderId="3" xfId="0" applyFont="1" applyFill="1" applyBorder="1" applyAlignment="1" applyProtection="1">
      <alignment horizontal="left" vertical="center" wrapText="1" indent="1"/>
    </xf>
    <xf numFmtId="164" fontId="14" fillId="0" borderId="0" xfId="0" applyFont="1" applyFill="1" applyBorder="1" applyAlignment="1" applyProtection="1">
      <alignment horizontal="left" vertical="center" wrapText="1" indent="1"/>
    </xf>
    <xf numFmtId="3" fontId="19" fillId="4" borderId="30" xfId="0" applyNumberFormat="1" applyFont="1" applyFill="1" applyBorder="1" applyAlignment="1" applyProtection="1">
      <alignment horizontal="center" vertical="center" readingOrder="2"/>
    </xf>
    <xf numFmtId="3" fontId="19" fillId="4" borderId="30" xfId="0" applyNumberFormat="1" applyFont="1" applyFill="1" applyBorder="1" applyAlignment="1" applyProtection="1">
      <alignment horizontal="center" vertical="center"/>
    </xf>
    <xf numFmtId="164" fontId="13" fillId="3" borderId="0" xfId="0" applyFont="1" applyFill="1" applyBorder="1" applyAlignment="1" applyProtection="1">
      <alignment wrapText="1"/>
    </xf>
    <xf numFmtId="164" fontId="13" fillId="3" borderId="0" xfId="0" applyFont="1" applyFill="1" applyAlignment="1">
      <alignment horizontal="right" vertical="center"/>
    </xf>
    <xf numFmtId="164" fontId="13" fillId="0" borderId="0" xfId="0" applyFont="1" applyFill="1" applyAlignment="1">
      <alignment horizontal="right" vertical="center"/>
    </xf>
    <xf numFmtId="164" fontId="13" fillId="0" borderId="0" xfId="0" applyFont="1" applyFill="1" applyBorder="1" applyAlignment="1">
      <alignment horizontal="right" vertical="center"/>
    </xf>
    <xf numFmtId="164" fontId="13" fillId="3" borderId="0" xfId="0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 applyProtection="1">
      <alignment horizontal="center" vertical="center"/>
    </xf>
    <xf numFmtId="165" fontId="22" fillId="2" borderId="0" xfId="0" applyNumberFormat="1" applyFont="1" applyFill="1" applyBorder="1" applyAlignment="1" applyProtection="1">
      <alignment horizontal="center" vertical="center"/>
    </xf>
    <xf numFmtId="164" fontId="14" fillId="4" borderId="0" xfId="0" applyFont="1" applyFill="1" applyBorder="1" applyAlignment="1" applyProtection="1">
      <alignment horizontal="left" vertical="top" wrapText="1" indent="1"/>
    </xf>
    <xf numFmtId="164" fontId="14" fillId="3" borderId="32" xfId="0" applyFont="1" applyFill="1" applyBorder="1" applyAlignment="1" applyProtection="1">
      <alignment horizontal="left" vertical="center" wrapText="1" indent="1"/>
    </xf>
    <xf numFmtId="3" fontId="19" fillId="4" borderId="35" xfId="0" applyNumberFormat="1" applyFont="1" applyFill="1" applyBorder="1" applyAlignment="1" applyProtection="1">
      <alignment horizontal="right" vertical="center" indent="1"/>
    </xf>
    <xf numFmtId="3" fontId="19" fillId="7" borderId="29" xfId="0" applyNumberFormat="1" applyFont="1" applyFill="1" applyBorder="1" applyAlignment="1" applyProtection="1">
      <alignment horizontal="right" vertical="center" indent="1" readingOrder="2"/>
    </xf>
    <xf numFmtId="3" fontId="19" fillId="4" borderId="29" xfId="0" applyNumberFormat="1" applyFont="1" applyFill="1" applyBorder="1" applyAlignment="1" applyProtection="1">
      <alignment horizontal="right" vertical="center" indent="1"/>
    </xf>
    <xf numFmtId="3" fontId="19" fillId="4" borderId="36" xfId="0" applyNumberFormat="1" applyFont="1" applyFill="1" applyBorder="1" applyAlignment="1" applyProtection="1">
      <alignment horizontal="right" vertical="center" indent="1"/>
    </xf>
    <xf numFmtId="3" fontId="19" fillId="7" borderId="30" xfId="0" applyNumberFormat="1" applyFont="1" applyFill="1" applyBorder="1" applyAlignment="1" applyProtection="1">
      <alignment horizontal="right" vertical="center" indent="1" readingOrder="2"/>
    </xf>
    <xf numFmtId="164" fontId="14" fillId="4" borderId="29" xfId="0" applyFont="1" applyFill="1" applyBorder="1" applyAlignment="1" applyProtection="1">
      <alignment horizontal="left" vertical="center" wrapText="1" indent="1"/>
    </xf>
    <xf numFmtId="3" fontId="19" fillId="4" borderId="30" xfId="0" applyNumberFormat="1" applyFont="1" applyFill="1" applyBorder="1" applyAlignment="1" applyProtection="1">
      <alignment horizontal="right" vertical="center" indent="1"/>
    </xf>
    <xf numFmtId="3" fontId="13" fillId="3" borderId="34" xfId="0" applyNumberFormat="1" applyFont="1" applyFill="1" applyBorder="1" applyAlignment="1">
      <alignment horizontal="center" vertical="center"/>
    </xf>
    <xf numFmtId="3" fontId="13" fillId="3" borderId="33" xfId="0" applyNumberFormat="1" applyFont="1" applyFill="1" applyBorder="1" applyAlignment="1">
      <alignment horizontal="center" vertical="center"/>
    </xf>
    <xf numFmtId="164" fontId="14" fillId="0" borderId="3" xfId="0" applyFont="1" applyFill="1" applyBorder="1" applyAlignment="1" applyProtection="1">
      <alignment horizontal="left" vertical="center" wrapText="1" indent="1"/>
    </xf>
    <xf numFmtId="3" fontId="19" fillId="0" borderId="30" xfId="0" applyNumberFormat="1" applyFont="1" applyFill="1" applyBorder="1" applyAlignment="1" applyProtection="1">
      <alignment horizontal="center" vertical="center" readingOrder="2"/>
    </xf>
    <xf numFmtId="3" fontId="19" fillId="0" borderId="29" xfId="0" applyNumberFormat="1" applyFont="1" applyFill="1" applyBorder="1" applyAlignment="1" applyProtection="1">
      <alignment horizontal="center" vertical="center"/>
    </xf>
    <xf numFmtId="3" fontId="19" fillId="0" borderId="30" xfId="0" applyNumberFormat="1" applyFont="1" applyFill="1" applyBorder="1" applyAlignment="1" applyProtection="1">
      <alignment horizontal="center" vertical="center"/>
    </xf>
    <xf numFmtId="3" fontId="19" fillId="0" borderId="3" xfId="0" applyNumberFormat="1" applyFont="1" applyFill="1" applyBorder="1" applyAlignment="1" applyProtection="1">
      <alignment horizontal="center" vertical="center"/>
    </xf>
    <xf numFmtId="3" fontId="19" fillId="6" borderId="30" xfId="0" applyNumberFormat="1" applyFont="1" applyFill="1" applyBorder="1" applyAlignment="1" applyProtection="1">
      <alignment horizontal="center" vertical="center" readingOrder="2"/>
    </xf>
    <xf numFmtId="3" fontId="13" fillId="6" borderId="29" xfId="0" applyNumberFormat="1" applyFont="1" applyFill="1" applyBorder="1" applyAlignment="1">
      <alignment horizontal="center" vertical="center"/>
    </xf>
    <xf numFmtId="3" fontId="13" fillId="6" borderId="30" xfId="0" applyNumberFormat="1" applyFont="1" applyFill="1" applyBorder="1" applyAlignment="1">
      <alignment horizontal="center" vertical="center"/>
    </xf>
    <xf numFmtId="164" fontId="23" fillId="0" borderId="30" xfId="0" applyFont="1" applyFill="1" applyBorder="1" applyAlignment="1" applyProtection="1">
      <alignment horizontal="center" vertical="center" wrapText="1"/>
    </xf>
    <xf numFmtId="164" fontId="23" fillId="0" borderId="31" xfId="0" applyFont="1" applyFill="1" applyBorder="1" applyAlignment="1" applyProtection="1">
      <alignment horizontal="center" vertical="center" wrapText="1"/>
    </xf>
    <xf numFmtId="164" fontId="13" fillId="3" borderId="0" xfId="0" applyFont="1" applyFill="1" applyBorder="1" applyAlignment="1" applyProtection="1">
      <alignment horizontal="left" vertical="center" wrapText="1"/>
    </xf>
    <xf numFmtId="164" fontId="13" fillId="3" borderId="0" xfId="0" applyFont="1" applyFill="1" applyBorder="1" applyAlignment="1" applyProtection="1">
      <alignment horizontal="right" vertical="top"/>
    </xf>
    <xf numFmtId="164" fontId="23" fillId="0" borderId="27" xfId="0" applyFont="1" applyBorder="1" applyAlignment="1" applyProtection="1">
      <alignment horizontal="center" vertical="center"/>
    </xf>
    <xf numFmtId="164" fontId="23" fillId="0" borderId="3" xfId="0" applyFont="1" applyBorder="1" applyAlignment="1" applyProtection="1">
      <alignment horizontal="center" vertical="center"/>
    </xf>
    <xf numFmtId="164" fontId="23" fillId="0" borderId="22" xfId="0" applyFont="1" applyBorder="1" applyAlignment="1" applyProtection="1">
      <alignment horizontal="center" vertical="center"/>
    </xf>
    <xf numFmtId="164" fontId="23" fillId="0" borderId="9" xfId="0" applyFont="1" applyBorder="1" applyAlignment="1" applyProtection="1">
      <alignment horizontal="center" vertical="center"/>
    </xf>
    <xf numFmtId="164" fontId="23" fillId="0" borderId="6" xfId="0" applyFont="1" applyBorder="1" applyAlignment="1" applyProtection="1">
      <alignment horizontal="center" vertical="center"/>
    </xf>
    <xf numFmtId="164" fontId="23" fillId="0" borderId="20" xfId="0" applyFont="1" applyBorder="1" applyAlignment="1" applyProtection="1">
      <alignment horizontal="center" vertical="center"/>
    </xf>
    <xf numFmtId="164" fontId="23" fillId="0" borderId="28" xfId="0" applyFont="1" applyBorder="1" applyAlignment="1" applyProtection="1">
      <alignment horizontal="center" vertical="center"/>
    </xf>
    <xf numFmtId="164" fontId="23" fillId="0" borderId="16" xfId="0" applyFont="1" applyBorder="1" applyAlignment="1" applyProtection="1">
      <alignment horizontal="center" vertical="center"/>
    </xf>
    <xf numFmtId="164" fontId="23" fillId="0" borderId="17" xfId="0" applyFont="1" applyBorder="1" applyAlignment="1" applyProtection="1">
      <alignment horizontal="center" vertical="center"/>
    </xf>
    <xf numFmtId="164" fontId="23" fillId="0" borderId="18" xfId="0" applyFont="1" applyBorder="1" applyAlignment="1" applyProtection="1">
      <alignment horizontal="center" vertical="center"/>
    </xf>
    <xf numFmtId="164" fontId="23" fillId="0" borderId="10" xfId="0" applyFont="1" applyFill="1" applyBorder="1" applyAlignment="1" applyProtection="1">
      <alignment horizontal="center" vertical="center" wrapText="1"/>
    </xf>
    <xf numFmtId="164" fontId="23" fillId="0" borderId="19" xfId="0" applyFont="1" applyFill="1" applyBorder="1" applyAlignment="1" applyProtection="1">
      <alignment horizontal="center" vertical="center" wrapText="1"/>
    </xf>
    <xf numFmtId="164" fontId="23" fillId="0" borderId="9" xfId="0" applyFont="1" applyFill="1" applyBorder="1" applyAlignment="1" applyProtection="1">
      <alignment horizontal="center" vertical="center"/>
    </xf>
    <xf numFmtId="164" fontId="23" fillId="0" borderId="28" xfId="0" applyFont="1" applyFill="1" applyBorder="1" applyAlignment="1" applyProtection="1">
      <alignment horizontal="center" vertical="center"/>
    </xf>
    <xf numFmtId="164" fontId="23" fillId="0" borderId="27" xfId="0" applyFont="1" applyFill="1" applyBorder="1" applyAlignment="1" applyProtection="1">
      <alignment horizontal="center" vertical="center"/>
    </xf>
    <xf numFmtId="164" fontId="23" fillId="0" borderId="16" xfId="0" applyFont="1" applyFill="1" applyBorder="1" applyAlignment="1" applyProtection="1">
      <alignment horizontal="center" vertical="center"/>
    </xf>
    <xf numFmtId="164" fontId="23" fillId="0" borderId="17" xfId="0" applyFont="1" applyFill="1" applyBorder="1" applyAlignment="1" applyProtection="1">
      <alignment horizontal="center" vertical="center"/>
    </xf>
    <xf numFmtId="164" fontId="23" fillId="0" borderId="18" xfId="0" applyFont="1" applyFill="1" applyBorder="1" applyAlignment="1" applyProtection="1">
      <alignment horizontal="center" vertical="center"/>
    </xf>
    <xf numFmtId="164" fontId="23" fillId="0" borderId="20" xfId="0" applyFont="1" applyFill="1" applyBorder="1" applyAlignment="1" applyProtection="1">
      <alignment horizontal="center" vertical="center"/>
    </xf>
    <xf numFmtId="164" fontId="23" fillId="0" borderId="21" xfId="0" applyFont="1" applyFill="1" applyBorder="1" applyAlignment="1" applyProtection="1">
      <alignment horizontal="center" vertical="center"/>
    </xf>
    <xf numFmtId="164" fontId="23" fillId="0" borderId="11" xfId="0" applyFont="1" applyFill="1" applyBorder="1" applyAlignment="1" applyProtection="1">
      <alignment horizontal="center" vertical="center" wrapText="1"/>
    </xf>
    <xf numFmtId="164" fontId="23" fillId="0" borderId="6" xfId="0" applyFont="1" applyFill="1" applyBorder="1" applyAlignment="1" applyProtection="1">
      <alignment horizontal="center" vertical="center" wrapText="1"/>
    </xf>
    <xf numFmtId="164" fontId="23" fillId="0" borderId="20" xfId="0" applyFont="1" applyFill="1" applyBorder="1" applyAlignment="1" applyProtection="1">
      <alignment horizontal="center" vertical="center" wrapText="1"/>
    </xf>
    <xf numFmtId="164" fontId="23" fillId="0" borderId="12" xfId="0" applyFont="1" applyFill="1" applyBorder="1" applyAlignment="1" applyProtection="1">
      <alignment horizontal="center" vertical="center" wrapText="1"/>
    </xf>
    <xf numFmtId="164" fontId="23" fillId="0" borderId="13" xfId="0" applyFont="1" applyFill="1" applyBorder="1" applyAlignment="1" applyProtection="1">
      <alignment horizontal="center" vertical="center" wrapText="1"/>
    </xf>
    <xf numFmtId="164" fontId="23" fillId="0" borderId="24" xfId="0" applyFont="1" applyFill="1" applyBorder="1" applyAlignment="1" applyProtection="1">
      <alignment horizontal="center" vertical="center" wrapText="1"/>
    </xf>
    <xf numFmtId="164" fontId="23" fillId="0" borderId="6" xfId="0" applyFont="1" applyBorder="1" applyAlignment="1" applyProtection="1">
      <alignment horizontal="center" vertical="center" wrapText="1"/>
    </xf>
    <xf numFmtId="164" fontId="23" fillId="0" borderId="20" xfId="0" applyFont="1" applyBorder="1" applyAlignment="1" applyProtection="1">
      <alignment horizontal="center" vertical="center" wrapText="1"/>
    </xf>
    <xf numFmtId="164" fontId="23" fillId="0" borderId="10" xfId="0" applyFont="1" applyBorder="1" applyAlignment="1" applyProtection="1">
      <alignment horizontal="center" vertical="center" wrapText="1"/>
    </xf>
    <xf numFmtId="164" fontId="23" fillId="0" borderId="19" xfId="0" applyFont="1" applyBorder="1" applyAlignment="1" applyProtection="1">
      <alignment horizontal="center" vertical="center" wrapText="1"/>
    </xf>
    <xf numFmtId="164" fontId="23" fillId="0" borderId="21" xfId="0" applyFont="1" applyBorder="1" applyAlignment="1" applyProtection="1">
      <alignment horizontal="center" vertical="center"/>
    </xf>
    <xf numFmtId="164" fontId="23" fillId="0" borderId="11" xfId="0" applyFont="1" applyBorder="1" applyAlignment="1" applyProtection="1">
      <alignment horizontal="center" vertical="center" wrapText="1"/>
    </xf>
    <xf numFmtId="164" fontId="23" fillId="0" borderId="12" xfId="0" applyFont="1" applyBorder="1" applyAlignment="1" applyProtection="1">
      <alignment horizontal="center" vertical="center" wrapText="1"/>
    </xf>
    <xf numFmtId="164" fontId="23" fillId="0" borderId="13" xfId="0" applyFont="1" applyBorder="1" applyAlignment="1" applyProtection="1">
      <alignment horizontal="center" vertical="center" wrapText="1"/>
    </xf>
    <xf numFmtId="164" fontId="23" fillId="0" borderId="24" xfId="0" applyFont="1" applyBorder="1" applyAlignment="1" applyProtection="1">
      <alignment horizontal="center" vertical="center" wrapText="1"/>
    </xf>
    <xf numFmtId="164" fontId="27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43" fontId="27" fillId="0" borderId="0" xfId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right" vertical="center"/>
    </xf>
    <xf numFmtId="164" fontId="28" fillId="0" borderId="0" xfId="0" applyFont="1" applyFill="1" applyBorder="1" applyAlignment="1">
      <alignment horizontal="right"/>
    </xf>
    <xf numFmtId="164" fontId="27" fillId="0" borderId="0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43" fontId="27" fillId="0" borderId="0" xfId="1" applyNumberFormat="1" applyFont="1" applyFill="1" applyBorder="1" applyAlignment="1">
      <alignment vertical="center"/>
    </xf>
    <xf numFmtId="164" fontId="29" fillId="0" borderId="0" xfId="0" applyFont="1" applyFill="1" applyBorder="1" applyAlignment="1">
      <alignment horizontal="right" vertical="center"/>
    </xf>
    <xf numFmtId="164" fontId="27" fillId="0" borderId="0" xfId="0" applyFont="1" applyFill="1" applyBorder="1" applyAlignment="1">
      <alignment vertical="top"/>
    </xf>
    <xf numFmtId="164" fontId="30" fillId="0" borderId="0" xfId="0" applyFont="1" applyAlignment="1">
      <alignment vertical="center"/>
    </xf>
    <xf numFmtId="164" fontId="30" fillId="0" borderId="0" xfId="0" applyFont="1" applyAlignment="1">
      <alignment horizontal="right" vertical="center"/>
    </xf>
    <xf numFmtId="164" fontId="31" fillId="0" borderId="0" xfId="0" applyFont="1" applyAlignment="1">
      <alignment horizontal="right" vertical="center"/>
    </xf>
    <xf numFmtId="164" fontId="32" fillId="0" borderId="0" xfId="0" applyFont="1" applyAlignment="1">
      <alignment horizontal="center" vertical="center"/>
    </xf>
    <xf numFmtId="164" fontId="31" fillId="0" borderId="0" xfId="0" applyFont="1" applyAlignment="1">
      <alignment vertical="center"/>
    </xf>
    <xf numFmtId="164" fontId="33" fillId="0" borderId="0" xfId="0" applyFont="1" applyAlignment="1">
      <alignment vertical="center"/>
    </xf>
    <xf numFmtId="164" fontId="33" fillId="0" borderId="0" xfId="0" applyFont="1" applyAlignment="1">
      <alignment horizontal="right" vertical="center"/>
    </xf>
  </cellXfs>
  <cellStyles count="93">
    <cellStyle name="Comma" xfId="1" builtinId="3"/>
    <cellStyle name="Comma 10" xfId="82"/>
    <cellStyle name="Comma 2" xfId="2"/>
    <cellStyle name="Comma 2 2" xfId="3"/>
    <cellStyle name="Comma 2 2 2" xfId="4"/>
    <cellStyle name="Comma 3" xfId="5"/>
    <cellStyle name="Comma 3 2" xfId="6"/>
    <cellStyle name="Comma 3 2 2" xfId="7"/>
    <cellStyle name="Comma 3 3" xfId="8"/>
    <cellStyle name="Comma 4" xfId="9"/>
    <cellStyle name="Comma 4 2" xfId="10"/>
    <cellStyle name="Comma 5" xfId="11"/>
    <cellStyle name="Comma 6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3"/>
    <cellStyle name="Normal 2 2" xfId="24"/>
    <cellStyle name="Normal 2 2 2" xfId="25"/>
    <cellStyle name="Normal 2 3" xfId="26"/>
    <cellStyle name="Normal 2 3 2" xfId="27"/>
    <cellStyle name="Normal 2 3_Feb(indicator)" xfId="28"/>
    <cellStyle name="Normal 2 4" xfId="29"/>
    <cellStyle name="Normal 2 5" xfId="76"/>
    <cellStyle name="Normal 2 5 2" xfId="84"/>
    <cellStyle name="Normal 2 6" xfId="78"/>
    <cellStyle name="Normal 2 7" xfId="80"/>
    <cellStyle name="Normal 2 7 2" xfId="85"/>
    <cellStyle name="Normal 2_P-88 to 94(Social)29-10-13(Last)" xfId="30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41"/>
    <cellStyle name="Normal 3 2" xfId="42"/>
    <cellStyle name="Normal 3 2 2" xfId="43"/>
    <cellStyle name="Normal 3 2 2 2" xfId="91"/>
    <cellStyle name="Normal 3 2 3" xfId="77"/>
    <cellStyle name="Normal 3 2 4" xfId="79"/>
    <cellStyle name="Normal 3 2 5" xfId="81"/>
    <cellStyle name="Normal 3 2 5 2" xfId="86"/>
    <cellStyle name="Normal 3 2 6" xfId="87"/>
    <cellStyle name="Normal 3 2 6 2" xfId="89"/>
    <cellStyle name="Normal 3 2 6 3" xfId="90"/>
    <cellStyle name="Normal 3 2 7" xfId="88"/>
    <cellStyle name="Normal 3 3" xfId="44"/>
    <cellStyle name="Normal 30" xfId="45"/>
    <cellStyle name="Normal 31" xfId="46"/>
    <cellStyle name="Normal 32" xfId="47"/>
    <cellStyle name="Normal 33" xfId="48"/>
    <cellStyle name="Normal 34" xfId="49"/>
    <cellStyle name="Normal 35" xfId="50"/>
    <cellStyle name="Normal 36" xfId="51"/>
    <cellStyle name="Normal 37" xfId="52"/>
    <cellStyle name="Normal 38" xfId="53"/>
    <cellStyle name="Normal 39" xfId="54"/>
    <cellStyle name="Normal 4" xfId="55"/>
    <cellStyle name="Normal 40" xfId="56"/>
    <cellStyle name="Normal 41" xfId="57"/>
    <cellStyle name="Normal 42" xfId="58"/>
    <cellStyle name="Normal 43" xfId="59"/>
    <cellStyle name="Normal 44" xfId="60"/>
    <cellStyle name="Normal 45" xfId="61"/>
    <cellStyle name="Normal 46" xfId="62"/>
    <cellStyle name="Normal 47" xfId="63"/>
    <cellStyle name="Normal 48" xfId="64"/>
    <cellStyle name="Normal 49" xfId="65"/>
    <cellStyle name="Normal 5" xfId="66"/>
    <cellStyle name="Normal 50" xfId="67"/>
    <cellStyle name="Normal 51" xfId="68"/>
    <cellStyle name="Normal 52" xfId="69"/>
    <cellStyle name="Normal 53" xfId="92"/>
    <cellStyle name="Normal 53 2" xfId="83"/>
    <cellStyle name="Normal 6" xfId="70"/>
    <cellStyle name="Normal 7" xfId="71"/>
    <cellStyle name="Normal 8" xfId="72"/>
    <cellStyle name="Normal 8 2" xfId="73"/>
    <cellStyle name="Normal 8 2 2" xfId="74"/>
    <cellStyle name="Normal 9" xfId="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8D8D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73100871730889E-3"/>
          <c:y val="8.1416651072180879E-2"/>
          <c:w val="0.98029399140119999"/>
          <c:h val="0.6475341519238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source1!$B$11</c:f>
              <c:strCache>
                <c:ptCount val="1"/>
                <c:pt idx="0">
                  <c:v>Savings Deposits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5.1074304353109873E-17"/>
                  <c:y val="9.2208390963577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source1!$A$12:$A$14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source1!$B$12:$B$14</c:f>
              <c:numCache>
                <c:formatCode>#,##0</c:formatCode>
                <c:ptCount val="3"/>
                <c:pt idx="0">
                  <c:v>24633607.819999997</c:v>
                </c:pt>
                <c:pt idx="1">
                  <c:v>23887388</c:v>
                </c:pt>
                <c:pt idx="2">
                  <c:v>21545515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A-4DCF-AE57-590F72C784B7}"/>
            </c:ext>
          </c:extLst>
        </c:ser>
        <c:ser>
          <c:idx val="1"/>
          <c:order val="1"/>
          <c:tx>
            <c:strRef>
              <c:f>source1!$C$11</c:f>
              <c:strCache>
                <c:ptCount val="1"/>
                <c:pt idx="0">
                  <c:v>Savings Certificates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6963528413911227E-3"/>
                  <c:y val="9.40401540154015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6A-4DCF-AE57-590F72C784B7}"/>
                </c:ext>
              </c:extLst>
            </c:dLbl>
            <c:dLbl>
              <c:idx val="1"/>
              <c:layout>
                <c:manualLayout>
                  <c:x val="1.7993206344401266E-3"/>
                  <c:y val="3.52521633274402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6A-4DCF-AE57-590F72C784B7}"/>
                </c:ext>
              </c:extLst>
            </c:dLbl>
            <c:dLbl>
              <c:idx val="2"/>
              <c:layout>
                <c:manualLayout>
                  <c:x val="0"/>
                  <c:y val="6.02863784488897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6A-4DCF-AE57-590F72C784B7}"/>
                </c:ext>
              </c:extLst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source1!$A$12:$A$14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source1!$C$12:$C$14</c:f>
              <c:numCache>
                <c:formatCode>#,##0</c:formatCode>
                <c:ptCount val="3"/>
                <c:pt idx="0">
                  <c:v>49758.48</c:v>
                </c:pt>
                <c:pt idx="1">
                  <c:v>49427</c:v>
                </c:pt>
                <c:pt idx="2">
                  <c:v>48677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6A-4DCF-AE57-590F72C784B7}"/>
            </c:ext>
          </c:extLst>
        </c:ser>
        <c:ser>
          <c:idx val="2"/>
          <c:order val="2"/>
          <c:tx>
            <c:strRef>
              <c:f>source1!$D$11</c:f>
              <c:strCache>
                <c:ptCount val="1"/>
                <c:pt idx="0">
                  <c:v>Time Deposits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source1!$A$12:$A$14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source1!$D$12:$D$14</c:f>
              <c:numCache>
                <c:formatCode>#,##0</c:formatCode>
                <c:ptCount val="3"/>
                <c:pt idx="0">
                  <c:v>10669392.049999997</c:v>
                </c:pt>
                <c:pt idx="1">
                  <c:v>10668674</c:v>
                </c:pt>
                <c:pt idx="2">
                  <c:v>10956153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6A-4DCF-AE57-590F72C784B7}"/>
            </c:ext>
          </c:extLst>
        </c:ser>
        <c:ser>
          <c:idx val="3"/>
          <c:order val="3"/>
          <c:tx>
            <c:strRef>
              <c:f>source1!$E$11</c:f>
              <c:strCache>
                <c:ptCount val="1"/>
                <c:pt idx="0">
                  <c:v>Other Deposits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source1!$A$12:$A$14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source1!$E$12:$E$14</c:f>
              <c:numCache>
                <c:formatCode>#,##0</c:formatCode>
                <c:ptCount val="3"/>
                <c:pt idx="0">
                  <c:v>7233473.8199999984</c:v>
                </c:pt>
                <c:pt idx="1">
                  <c:v>7188407</c:v>
                </c:pt>
                <c:pt idx="2">
                  <c:v>9072400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8889728"/>
        <c:axId val="248891648"/>
      </c:barChart>
      <c:catAx>
        <c:axId val="24888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ms-MY"/>
                  <a:t> Million Kyats</a:t>
                </a:r>
              </a:p>
            </c:rich>
          </c:tx>
          <c:layout>
            <c:manualLayout>
              <c:xMode val="edge"/>
              <c:yMode val="edge"/>
              <c:x val="7.5391817992772323E-2"/>
              <c:y val="0.884038392259791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8891648"/>
        <c:crosses val="autoZero"/>
        <c:auto val="1"/>
        <c:lblAlgn val="ctr"/>
        <c:lblOffset val="100"/>
        <c:noMultiLvlLbl val="0"/>
      </c:catAx>
      <c:valAx>
        <c:axId val="248891648"/>
        <c:scaling>
          <c:orientation val="minMax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1"/>
        <c:majorTickMark val="out"/>
        <c:minorTickMark val="none"/>
        <c:tickLblPos val="none"/>
        <c:crossAx val="2488897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7828913063135648"/>
          <c:y val="0.87611306846726478"/>
          <c:w val="0.75523754760623052"/>
          <c:h val="6.113343831476038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" l="0" r="0" t="0" header="0" footer="0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73100871730889E-3"/>
          <c:y val="8.1416651072180879E-2"/>
          <c:w val="0.98029399140119999"/>
          <c:h val="0.6475341519238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source1!$B$11</c:f>
              <c:strCache>
                <c:ptCount val="1"/>
                <c:pt idx="0">
                  <c:v>Savings Deposits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5.1074304353109873E-17"/>
                  <c:y val="9.2208390963577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source1!$A$12:$A$14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source1!$B$12:$B$14</c:f>
              <c:numCache>
                <c:formatCode>#,##0</c:formatCode>
                <c:ptCount val="3"/>
                <c:pt idx="0">
                  <c:v>24633607.819999997</c:v>
                </c:pt>
                <c:pt idx="1">
                  <c:v>23887388</c:v>
                </c:pt>
                <c:pt idx="2">
                  <c:v>21545515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A-4DCF-AE57-590F72C784B7}"/>
            </c:ext>
          </c:extLst>
        </c:ser>
        <c:ser>
          <c:idx val="1"/>
          <c:order val="1"/>
          <c:tx>
            <c:strRef>
              <c:f>source1!$C$11</c:f>
              <c:strCache>
                <c:ptCount val="1"/>
                <c:pt idx="0">
                  <c:v>Savings Certificates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6963528413911227E-3"/>
                  <c:y val="9.40401540154015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993206344401266E-3"/>
                  <c:y val="3.52521633274402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02863784488897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source1!$A$12:$A$14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source1!$C$12:$C$14</c:f>
              <c:numCache>
                <c:formatCode>#,##0</c:formatCode>
                <c:ptCount val="3"/>
                <c:pt idx="0">
                  <c:v>49758.48</c:v>
                </c:pt>
                <c:pt idx="1">
                  <c:v>49427</c:v>
                </c:pt>
                <c:pt idx="2">
                  <c:v>48677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6A-4DCF-AE57-590F72C784B7}"/>
            </c:ext>
          </c:extLst>
        </c:ser>
        <c:ser>
          <c:idx val="2"/>
          <c:order val="2"/>
          <c:tx>
            <c:strRef>
              <c:f>source1!$D$11</c:f>
              <c:strCache>
                <c:ptCount val="1"/>
                <c:pt idx="0">
                  <c:v>Time Deposits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source1!$A$12:$A$14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source1!$D$12:$D$14</c:f>
              <c:numCache>
                <c:formatCode>#,##0</c:formatCode>
                <c:ptCount val="3"/>
                <c:pt idx="0">
                  <c:v>10669392.049999997</c:v>
                </c:pt>
                <c:pt idx="1">
                  <c:v>10668674</c:v>
                </c:pt>
                <c:pt idx="2">
                  <c:v>10956153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6A-4DCF-AE57-590F72C784B7}"/>
            </c:ext>
          </c:extLst>
        </c:ser>
        <c:ser>
          <c:idx val="3"/>
          <c:order val="3"/>
          <c:tx>
            <c:strRef>
              <c:f>source1!$E$11</c:f>
              <c:strCache>
                <c:ptCount val="1"/>
                <c:pt idx="0">
                  <c:v>Other Deposits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source1!$A$12:$A$14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source1!$E$12:$E$14</c:f>
              <c:numCache>
                <c:formatCode>#,##0</c:formatCode>
                <c:ptCount val="3"/>
                <c:pt idx="0">
                  <c:v>7233473.8199999984</c:v>
                </c:pt>
                <c:pt idx="1">
                  <c:v>7188407</c:v>
                </c:pt>
                <c:pt idx="2">
                  <c:v>9072400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9020416"/>
        <c:axId val="249022336"/>
      </c:barChart>
      <c:catAx>
        <c:axId val="24902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ms-MY"/>
                  <a:t> Million Kyats</a:t>
                </a:r>
              </a:p>
            </c:rich>
          </c:tx>
          <c:layout>
            <c:manualLayout>
              <c:xMode val="edge"/>
              <c:yMode val="edge"/>
              <c:x val="1.9717320917528151E-2"/>
              <c:y val="0.88106745595403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9022336"/>
        <c:crosses val="autoZero"/>
        <c:auto val="1"/>
        <c:lblAlgn val="ctr"/>
        <c:lblOffset val="100"/>
        <c:noMultiLvlLbl val="0"/>
      </c:catAx>
      <c:valAx>
        <c:axId val="249022336"/>
        <c:scaling>
          <c:orientation val="minMax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1"/>
        <c:majorTickMark val="out"/>
        <c:minorTickMark val="none"/>
        <c:tickLblPos val="none"/>
        <c:crossAx val="24902041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7828913063135648"/>
          <c:y val="0.87611306846726478"/>
          <c:w val="0.60043444736562135"/>
          <c:h val="5.2445761015696001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" l="0" r="0" t="0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62865</xdr:rowOff>
    </xdr:from>
    <xdr:to>
      <xdr:col>11</xdr:col>
      <xdr:colOff>0</xdr:colOff>
      <xdr:row>55</xdr:row>
      <xdr:rowOff>15240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464343</xdr:colOff>
      <xdr:row>0</xdr:row>
      <xdr:rowOff>0</xdr:rowOff>
    </xdr:from>
    <xdr:to>
      <xdr:col>17</xdr:col>
      <xdr:colOff>235267</xdr:colOff>
      <xdr:row>17</xdr:row>
      <xdr:rowOff>36195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_2019/SMEI-June-22.10.19-New/SMEI_June(8.11.19)/SMEI%20CSO/SMEI%20New%20Ver/Dec%2052%20FDI%20by%20sec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%20cover)/Section%20Data/Finance-%20July%202022%20(27-9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4.1 (75)"/>
      <sheetName val="Source 77 (2)"/>
      <sheetName val="T 4.2 (76)"/>
      <sheetName val="Source 78 (3)"/>
      <sheetName val="T 4.3 (77)"/>
      <sheetName val="Source 80 (2)"/>
      <sheetName val="T 4.4 (78)"/>
      <sheetName val="Source 81"/>
      <sheetName val="T 4.4 (79)"/>
      <sheetName val="Source 82"/>
      <sheetName val="T 4.4 (80)"/>
      <sheetName val="Source 83"/>
      <sheetName val="T 4.5 (81)"/>
      <sheetName val="Source 84"/>
      <sheetName val="T 4.5 (82)"/>
      <sheetName val="Source 85"/>
      <sheetName val="T 4.6 (83)"/>
      <sheetName val="Source 86"/>
      <sheetName val="T 4.7 (84)"/>
      <sheetName val="Source 87"/>
      <sheetName val="T 4.8 (85)"/>
      <sheetName val="Source 88"/>
      <sheetName val="T 4.8 (86)"/>
      <sheetName val="Source 89"/>
      <sheetName val="T 4.8 (87)"/>
      <sheetName val="Source 90"/>
      <sheetName val="T 4.9 (88)"/>
      <sheetName val="Source 91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Trading Value
(Million Kyats)</v>
          </cell>
          <cell r="D1" t="str">
            <v>Trading Volume 
(Million Shares)</v>
          </cell>
        </row>
        <row r="2">
          <cell r="B2" t="str">
            <v>2021 June</v>
          </cell>
          <cell r="C2">
            <v>430.286</v>
          </cell>
          <cell r="D2">
            <v>7.9000000000000001E-2</v>
          </cell>
        </row>
        <row r="3">
          <cell r="B3" t="str">
            <v>2021 July</v>
          </cell>
          <cell r="C3">
            <v>231.666</v>
          </cell>
          <cell r="D3">
            <v>4.7E-2</v>
          </cell>
        </row>
        <row r="4">
          <cell r="B4" t="str">
            <v>2021 Aug</v>
          </cell>
          <cell r="C4">
            <v>305.42200000000003</v>
          </cell>
          <cell r="D4">
            <v>4.9000000000000002E-2</v>
          </cell>
        </row>
        <row r="5">
          <cell r="B5" t="str">
            <v>2021 Sept</v>
          </cell>
          <cell r="C5">
            <v>931.81799999999998</v>
          </cell>
          <cell r="D5">
            <v>0.22800000000000001</v>
          </cell>
        </row>
        <row r="6">
          <cell r="B6" t="str">
            <v>2021 Oct</v>
          </cell>
          <cell r="C6">
            <v>594.43899999999996</v>
          </cell>
          <cell r="D6">
            <v>0.11</v>
          </cell>
        </row>
        <row r="7">
          <cell r="B7" t="str">
            <v>2021 Nov</v>
          </cell>
          <cell r="C7">
            <v>219.298</v>
          </cell>
          <cell r="D7">
            <v>4.5999999999999999E-2</v>
          </cell>
        </row>
        <row r="8">
          <cell r="B8" t="str">
            <v>2021 Dec</v>
          </cell>
          <cell r="C8">
            <v>191.21899999999999</v>
          </cell>
          <cell r="D8">
            <v>4.3999999999999997E-2</v>
          </cell>
        </row>
        <row r="9">
          <cell r="B9" t="str">
            <v>2022 Jan</v>
          </cell>
          <cell r="C9">
            <v>282.04300000000001</v>
          </cell>
          <cell r="D9">
            <v>6.0999999999999999E-2</v>
          </cell>
        </row>
        <row r="10">
          <cell r="B10" t="str">
            <v>2022 Feb</v>
          </cell>
          <cell r="C10">
            <v>492.90300000000002</v>
          </cell>
          <cell r="D10">
            <v>0.09</v>
          </cell>
        </row>
        <row r="11">
          <cell r="B11" t="str">
            <v>2022 Mar</v>
          </cell>
          <cell r="C11">
            <v>260.63400000000001</v>
          </cell>
          <cell r="D11">
            <v>6.2E-2</v>
          </cell>
        </row>
        <row r="12">
          <cell r="B12" t="str">
            <v>2022 Apr</v>
          </cell>
          <cell r="C12">
            <v>276.21100000000001</v>
          </cell>
          <cell r="D12">
            <v>5.2999999999999999E-2</v>
          </cell>
        </row>
        <row r="13">
          <cell r="B13" t="str">
            <v>2022 May</v>
          </cell>
          <cell r="C13">
            <v>314.03100000000001</v>
          </cell>
          <cell r="D13">
            <v>5.5E-2</v>
          </cell>
        </row>
        <row r="14">
          <cell r="B14" t="str">
            <v>2022  June</v>
          </cell>
          <cell r="C14">
            <v>200.631</v>
          </cell>
          <cell r="D14">
            <v>0.04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67"/>
  <sheetViews>
    <sheetView showGridLines="0" tabSelected="1" workbookViewId="0">
      <selection activeCell="XFD1048576" sqref="XFD1048576"/>
    </sheetView>
  </sheetViews>
  <sheetFormatPr defaultColWidth="0.33203125" defaultRowHeight="12.75"/>
  <cols>
    <col min="1" max="1" width="14.21875" style="2" customWidth="1"/>
    <col min="2" max="2" width="10.21875" style="4" customWidth="1"/>
    <col min="3" max="3" width="9.109375" style="4" customWidth="1"/>
    <col min="4" max="4" width="9.44140625" style="46" customWidth="1"/>
    <col min="5" max="5" width="8.6640625" style="46" customWidth="1"/>
    <col min="6" max="6" width="8.33203125" style="46" customWidth="1"/>
    <col min="7" max="7" width="8" style="46" customWidth="1"/>
    <col min="8" max="8" width="9" style="46" customWidth="1"/>
    <col min="9" max="9" width="9.21875" style="46" customWidth="1"/>
    <col min="10" max="10" width="9" style="46" customWidth="1"/>
    <col min="11" max="11" width="9.33203125" style="47" customWidth="1"/>
    <col min="12" max="12" width="9.88671875" style="109" customWidth="1"/>
    <col min="13" max="13" width="25.77734375" style="109" customWidth="1"/>
    <col min="14" max="14" width="12.21875" style="109" customWidth="1"/>
    <col min="15" max="15" width="11.33203125" style="109" customWidth="1"/>
    <col min="16" max="241" width="11.44140625" style="109" customWidth="1"/>
    <col min="242" max="16384" width="0.33203125" style="109"/>
  </cols>
  <sheetData>
    <row r="1" spans="1:18" ht="13.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 t="s">
        <v>41</v>
      </c>
    </row>
    <row r="2" spans="1:18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8" ht="15">
      <c r="A3" s="124" t="s">
        <v>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8" ht="13.5">
      <c r="A4" s="125" t="s">
        <v>40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8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8" ht="14.45" customHeight="1">
      <c r="A6" s="74" t="s">
        <v>15</v>
      </c>
      <c r="B6" s="77" t="s">
        <v>0</v>
      </c>
      <c r="C6" s="77" t="s">
        <v>16</v>
      </c>
      <c r="D6" s="80"/>
      <c r="E6" s="74"/>
      <c r="F6" s="84" t="s">
        <v>17</v>
      </c>
      <c r="G6" s="86" t="s">
        <v>18</v>
      </c>
      <c r="H6" s="87"/>
      <c r="I6" s="88"/>
      <c r="J6" s="86" t="s">
        <v>19</v>
      </c>
      <c r="K6" s="87"/>
    </row>
    <row r="7" spans="1:18" ht="14.45" customHeight="1">
      <c r="A7" s="75"/>
      <c r="B7" s="78"/>
      <c r="C7" s="81"/>
      <c r="D7" s="82"/>
      <c r="E7" s="83"/>
      <c r="F7" s="85"/>
      <c r="G7" s="89"/>
      <c r="H7" s="90"/>
      <c r="I7" s="91"/>
      <c r="J7" s="92"/>
      <c r="K7" s="93"/>
    </row>
    <row r="8" spans="1:18" ht="14.45" customHeight="1">
      <c r="A8" s="75"/>
      <c r="B8" s="78"/>
      <c r="C8" s="13" t="s">
        <v>20</v>
      </c>
      <c r="D8" s="94" t="s">
        <v>26</v>
      </c>
      <c r="E8" s="97" t="s">
        <v>25</v>
      </c>
      <c r="F8" s="15" t="s">
        <v>20</v>
      </c>
      <c r="G8" s="16" t="s">
        <v>21</v>
      </c>
      <c r="H8" s="94" t="s">
        <v>26</v>
      </c>
      <c r="I8" s="97" t="s">
        <v>25</v>
      </c>
      <c r="J8" s="18" t="s">
        <v>21</v>
      </c>
      <c r="K8" s="70" t="s">
        <v>26</v>
      </c>
    </row>
    <row r="9" spans="1:18" ht="14.45" customHeight="1">
      <c r="A9" s="75"/>
      <c r="B9" s="78"/>
      <c r="C9" s="14" t="s">
        <v>22</v>
      </c>
      <c r="D9" s="95"/>
      <c r="E9" s="98"/>
      <c r="F9" s="17" t="s">
        <v>22</v>
      </c>
      <c r="G9" s="18" t="s">
        <v>22</v>
      </c>
      <c r="H9" s="95"/>
      <c r="I9" s="98"/>
      <c r="J9" s="18" t="s">
        <v>22</v>
      </c>
      <c r="K9" s="70"/>
    </row>
    <row r="10" spans="1:18" ht="14.45" customHeight="1">
      <c r="A10" s="76"/>
      <c r="B10" s="79"/>
      <c r="C10" s="19" t="s">
        <v>1</v>
      </c>
      <c r="D10" s="96"/>
      <c r="E10" s="99"/>
      <c r="F10" s="20" t="s">
        <v>1</v>
      </c>
      <c r="G10" s="21" t="s">
        <v>1</v>
      </c>
      <c r="H10" s="96"/>
      <c r="I10" s="99"/>
      <c r="J10" s="21" t="s">
        <v>1</v>
      </c>
      <c r="K10" s="71"/>
    </row>
    <row r="11" spans="1:18" ht="31.9" customHeight="1">
      <c r="A11" s="51" t="s">
        <v>30</v>
      </c>
      <c r="B11" s="53">
        <f>B22</f>
        <v>42586232.169999994</v>
      </c>
      <c r="C11" s="53">
        <f t="shared" ref="C11:K12" si="0">C22</f>
        <v>6543552.0599999996</v>
      </c>
      <c r="D11" s="53">
        <f t="shared" si="0"/>
        <v>17101638.609999999</v>
      </c>
      <c r="E11" s="53">
        <f t="shared" si="0"/>
        <v>988417.15</v>
      </c>
      <c r="F11" s="53">
        <f t="shared" si="0"/>
        <v>49758.48</v>
      </c>
      <c r="G11" s="53">
        <f t="shared" si="0"/>
        <v>697263.02</v>
      </c>
      <c r="H11" s="53">
        <f t="shared" si="0"/>
        <v>9301049.8299999982</v>
      </c>
      <c r="I11" s="53">
        <f t="shared" si="0"/>
        <v>671079.19999999995</v>
      </c>
      <c r="J11" s="53">
        <f t="shared" si="0"/>
        <v>2509910.1799999992</v>
      </c>
      <c r="K11" s="56">
        <f t="shared" si="0"/>
        <v>4723563.6399999997</v>
      </c>
      <c r="N11" s="110"/>
      <c r="O11" s="110"/>
      <c r="P11" s="110"/>
    </row>
    <row r="12" spans="1:18" ht="31.9" customHeight="1">
      <c r="A12" s="41" t="s">
        <v>28</v>
      </c>
      <c r="B12" s="54">
        <f>B23</f>
        <v>41793896</v>
      </c>
      <c r="C12" s="54">
        <f t="shared" si="0"/>
        <v>6462075</v>
      </c>
      <c r="D12" s="54">
        <f t="shared" si="0"/>
        <v>16473734</v>
      </c>
      <c r="E12" s="54">
        <f t="shared" si="0"/>
        <v>951579</v>
      </c>
      <c r="F12" s="54">
        <f t="shared" si="0"/>
        <v>49427</v>
      </c>
      <c r="G12" s="54">
        <f t="shared" si="0"/>
        <v>710126</v>
      </c>
      <c r="H12" s="54">
        <f t="shared" si="0"/>
        <v>9228608</v>
      </c>
      <c r="I12" s="54">
        <f t="shared" si="0"/>
        <v>729940</v>
      </c>
      <c r="J12" s="54">
        <f t="shared" si="0"/>
        <v>2211263</v>
      </c>
      <c r="K12" s="57">
        <f t="shared" si="0"/>
        <v>4977144</v>
      </c>
      <c r="N12" s="110"/>
      <c r="O12" s="110"/>
      <c r="P12" s="110"/>
    </row>
    <row r="13" spans="1:18" ht="31.9" customHeight="1">
      <c r="A13" s="58" t="s">
        <v>29</v>
      </c>
      <c r="B13" s="55">
        <f>B28</f>
        <v>41622745</v>
      </c>
      <c r="C13" s="55">
        <f t="shared" ref="C13:K13" si="1">C28</f>
        <v>6217261</v>
      </c>
      <c r="D13" s="55">
        <f t="shared" si="1"/>
        <v>14320475</v>
      </c>
      <c r="E13" s="55">
        <f t="shared" si="1"/>
        <v>1007779</v>
      </c>
      <c r="F13" s="55">
        <f t="shared" si="1"/>
        <v>48677</v>
      </c>
      <c r="G13" s="55">
        <f t="shared" si="1"/>
        <v>742825</v>
      </c>
      <c r="H13" s="55">
        <f t="shared" si="1"/>
        <v>9623054</v>
      </c>
      <c r="I13" s="55">
        <f t="shared" si="1"/>
        <v>590274</v>
      </c>
      <c r="J13" s="55">
        <f t="shared" si="1"/>
        <v>1824754</v>
      </c>
      <c r="K13" s="59">
        <f t="shared" si="1"/>
        <v>7247646</v>
      </c>
      <c r="M13" s="111"/>
      <c r="N13" s="110"/>
      <c r="O13" s="110"/>
      <c r="P13" s="110"/>
    </row>
    <row r="14" spans="1:18" ht="24" customHeight="1">
      <c r="A14" s="3">
        <v>2021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N14" s="111"/>
    </row>
    <row r="15" spans="1:18" ht="24" customHeight="1">
      <c r="A15" s="62" t="s">
        <v>8</v>
      </c>
      <c r="B15" s="63">
        <f t="shared" ref="B15:B24" si="2">SUM(C15:K15)</f>
        <v>49188040</v>
      </c>
      <c r="C15" s="64">
        <v>6360057</v>
      </c>
      <c r="D15" s="65">
        <v>21480866</v>
      </c>
      <c r="E15" s="64">
        <v>1204280</v>
      </c>
      <c r="F15" s="64">
        <v>50860</v>
      </c>
      <c r="G15" s="64">
        <v>735925</v>
      </c>
      <c r="H15" s="65">
        <v>12363769</v>
      </c>
      <c r="I15" s="64">
        <v>794909</v>
      </c>
      <c r="J15" s="65">
        <v>1396198</v>
      </c>
      <c r="K15" s="65">
        <v>4801176</v>
      </c>
      <c r="M15" s="112"/>
      <c r="N15" s="113"/>
      <c r="O15" s="114">
        <f>B12/B11*100-100</f>
        <v>-1.8605453678951136</v>
      </c>
      <c r="P15" s="115"/>
      <c r="Q15" s="113"/>
      <c r="R15" s="116"/>
    </row>
    <row r="16" spans="1:18" ht="24" customHeight="1">
      <c r="A16" s="40" t="s">
        <v>2</v>
      </c>
      <c r="B16" s="67">
        <f t="shared" si="2"/>
        <v>48039683</v>
      </c>
      <c r="C16" s="67">
        <v>6303684</v>
      </c>
      <c r="D16" s="67">
        <v>20826156</v>
      </c>
      <c r="E16" s="67">
        <v>1334073</v>
      </c>
      <c r="F16" s="67">
        <v>50780</v>
      </c>
      <c r="G16" s="67">
        <v>746130</v>
      </c>
      <c r="H16" s="67">
        <v>11496502</v>
      </c>
      <c r="I16" s="67">
        <v>690133</v>
      </c>
      <c r="J16" s="67">
        <v>1693050</v>
      </c>
      <c r="K16" s="67">
        <v>4899175</v>
      </c>
      <c r="M16" s="117" t="s">
        <v>37</v>
      </c>
      <c r="N16" s="109">
        <f>C11+D11+E11</f>
        <v>24633607.819999997</v>
      </c>
      <c r="O16" s="109">
        <f>D11/N16*100</f>
        <v>69.424011029822424</v>
      </c>
    </row>
    <row r="17" spans="1:18" ht="24" customHeight="1">
      <c r="A17" s="62" t="s">
        <v>3</v>
      </c>
      <c r="B17" s="63">
        <f t="shared" si="2"/>
        <v>45081202</v>
      </c>
      <c r="C17" s="64">
        <v>6242222</v>
      </c>
      <c r="D17" s="65">
        <v>19707968</v>
      </c>
      <c r="E17" s="64">
        <v>1229865</v>
      </c>
      <c r="F17" s="64">
        <v>50680</v>
      </c>
      <c r="G17" s="64">
        <v>750168</v>
      </c>
      <c r="H17" s="65">
        <v>10268038</v>
      </c>
      <c r="I17" s="64">
        <v>664561</v>
      </c>
      <c r="J17" s="65">
        <v>1212161</v>
      </c>
      <c r="K17" s="65">
        <v>4955539</v>
      </c>
      <c r="M17" s="117" t="s">
        <v>38</v>
      </c>
      <c r="N17" s="118">
        <f>C12+D12+E12</f>
        <v>23887388</v>
      </c>
      <c r="O17" s="109">
        <f>D12/N17*100</f>
        <v>68.964149617362935</v>
      </c>
    </row>
    <row r="18" spans="1:18" ht="24" customHeight="1">
      <c r="A18" s="40" t="s">
        <v>4</v>
      </c>
      <c r="B18" s="67">
        <f t="shared" si="2"/>
        <v>44286632</v>
      </c>
      <c r="C18" s="67">
        <v>6269058</v>
      </c>
      <c r="D18" s="67">
        <v>19051632</v>
      </c>
      <c r="E18" s="67">
        <v>1100329</v>
      </c>
      <c r="F18" s="67">
        <v>50525</v>
      </c>
      <c r="G18" s="67">
        <v>744561</v>
      </c>
      <c r="H18" s="67">
        <v>10096664</v>
      </c>
      <c r="I18" s="67">
        <v>644931</v>
      </c>
      <c r="J18" s="67">
        <v>1233824</v>
      </c>
      <c r="K18" s="67">
        <v>5095108</v>
      </c>
      <c r="M18" s="117" t="s">
        <v>32</v>
      </c>
      <c r="N18" s="118">
        <f>D11+H11+K11</f>
        <v>31126252.079999998</v>
      </c>
      <c r="P18" s="119"/>
      <c r="Q18" s="119"/>
    </row>
    <row r="19" spans="1:18" ht="24" customHeight="1">
      <c r="A19" s="62" t="s">
        <v>5</v>
      </c>
      <c r="B19" s="63">
        <f t="shared" si="2"/>
        <v>44022505</v>
      </c>
      <c r="C19" s="64">
        <v>6290369</v>
      </c>
      <c r="D19" s="65">
        <v>18542565</v>
      </c>
      <c r="E19" s="64">
        <v>1094340</v>
      </c>
      <c r="F19" s="64">
        <v>50342</v>
      </c>
      <c r="G19" s="64">
        <v>764316</v>
      </c>
      <c r="H19" s="65">
        <v>10009248</v>
      </c>
      <c r="I19" s="64">
        <v>639950</v>
      </c>
      <c r="J19" s="65">
        <v>1284686</v>
      </c>
      <c r="K19" s="65">
        <v>5346689</v>
      </c>
      <c r="M19" s="117" t="s">
        <v>31</v>
      </c>
      <c r="N19" s="118">
        <f>D12+H12+K12</f>
        <v>30679486</v>
      </c>
      <c r="O19" s="109">
        <f>N19/B12*100</f>
        <v>73.406618995271472</v>
      </c>
      <c r="P19" s="119" t="s">
        <v>39</v>
      </c>
      <c r="Q19" s="119"/>
    </row>
    <row r="20" spans="1:18" ht="24" customHeight="1">
      <c r="A20" s="40" t="s">
        <v>6</v>
      </c>
      <c r="B20" s="67">
        <f t="shared" si="2"/>
        <v>42776682</v>
      </c>
      <c r="C20" s="67">
        <v>6279409</v>
      </c>
      <c r="D20" s="67">
        <v>18152150</v>
      </c>
      <c r="E20" s="67">
        <v>1089945</v>
      </c>
      <c r="F20" s="67">
        <v>50116</v>
      </c>
      <c r="G20" s="67">
        <v>750691</v>
      </c>
      <c r="H20" s="67">
        <v>9819547</v>
      </c>
      <c r="I20" s="67">
        <v>684942</v>
      </c>
      <c r="J20" s="67">
        <v>1563855</v>
      </c>
      <c r="K20" s="67">
        <v>4386027</v>
      </c>
      <c r="N20" s="118">
        <f>D11+H11+K11</f>
        <v>31126252.079999998</v>
      </c>
    </row>
    <row r="21" spans="1:18" ht="24" customHeight="1">
      <c r="A21" s="62" t="s">
        <v>7</v>
      </c>
      <c r="B21" s="63">
        <f t="shared" si="2"/>
        <v>42977331</v>
      </c>
      <c r="C21" s="64">
        <v>6583507</v>
      </c>
      <c r="D21" s="65">
        <v>17708806</v>
      </c>
      <c r="E21" s="65">
        <v>1215178</v>
      </c>
      <c r="F21" s="65">
        <v>49964</v>
      </c>
      <c r="G21" s="64">
        <v>727020</v>
      </c>
      <c r="H21" s="66">
        <v>9592505</v>
      </c>
      <c r="I21" s="64">
        <v>769151</v>
      </c>
      <c r="J21" s="64">
        <v>1955964</v>
      </c>
      <c r="K21" s="65">
        <v>4375236</v>
      </c>
      <c r="N21" s="120"/>
      <c r="O21" s="120"/>
      <c r="P21" s="120"/>
      <c r="Q21" s="120"/>
    </row>
    <row r="22" spans="1:18" ht="24" customHeight="1">
      <c r="A22" s="40" t="s">
        <v>10</v>
      </c>
      <c r="B22" s="67">
        <f t="shared" si="2"/>
        <v>42586232.169999994</v>
      </c>
      <c r="C22" s="67">
        <v>6543552.0599999996</v>
      </c>
      <c r="D22" s="67">
        <v>17101638.609999999</v>
      </c>
      <c r="E22" s="67">
        <v>988417.15</v>
      </c>
      <c r="F22" s="67">
        <v>49758.48</v>
      </c>
      <c r="G22" s="67">
        <v>697263.02</v>
      </c>
      <c r="H22" s="67">
        <v>9301049.8299999982</v>
      </c>
      <c r="I22" s="67">
        <v>671079.19999999995</v>
      </c>
      <c r="J22" s="67">
        <v>2509910.1799999992</v>
      </c>
      <c r="K22" s="67">
        <v>4723563.6399999997</v>
      </c>
      <c r="M22" s="117" t="s">
        <v>33</v>
      </c>
      <c r="N22" s="118">
        <f>G11+H11+I11</f>
        <v>10669392.049999997</v>
      </c>
      <c r="O22" s="120">
        <f>H11/N22*100</f>
        <v>87.175068517610626</v>
      </c>
      <c r="P22" s="120"/>
      <c r="Q22" s="120"/>
    </row>
    <row r="23" spans="1:18" ht="24" customHeight="1">
      <c r="A23" s="62" t="s">
        <v>11</v>
      </c>
      <c r="B23" s="63">
        <f t="shared" si="2"/>
        <v>41793896</v>
      </c>
      <c r="C23" s="64">
        <v>6462075</v>
      </c>
      <c r="D23" s="65">
        <v>16473734</v>
      </c>
      <c r="E23" s="65">
        <v>951579</v>
      </c>
      <c r="F23" s="65">
        <v>49427</v>
      </c>
      <c r="G23" s="64">
        <v>710126</v>
      </c>
      <c r="H23" s="66">
        <v>9228608</v>
      </c>
      <c r="I23" s="64">
        <v>729940</v>
      </c>
      <c r="J23" s="64">
        <v>2211263</v>
      </c>
      <c r="K23" s="65">
        <v>4977144</v>
      </c>
      <c r="M23" s="117" t="s">
        <v>34</v>
      </c>
      <c r="N23" s="118">
        <f>G12+H12+I12</f>
        <v>10668674</v>
      </c>
      <c r="O23" s="120">
        <f>H12/N23*100</f>
        <v>86.501921419662835</v>
      </c>
      <c r="P23" s="120"/>
      <c r="Q23" s="120"/>
    </row>
    <row r="24" spans="1:18" ht="24" customHeight="1">
      <c r="A24" s="40" t="s">
        <v>12</v>
      </c>
      <c r="B24" s="67">
        <f t="shared" si="2"/>
        <v>41001430</v>
      </c>
      <c r="C24" s="67">
        <v>6365227</v>
      </c>
      <c r="D24" s="67">
        <v>15920976</v>
      </c>
      <c r="E24" s="67">
        <v>931569</v>
      </c>
      <c r="F24" s="67">
        <v>49117</v>
      </c>
      <c r="G24" s="67">
        <v>715623</v>
      </c>
      <c r="H24" s="67">
        <v>9283530</v>
      </c>
      <c r="I24" s="67">
        <v>533403</v>
      </c>
      <c r="J24" s="67">
        <v>1831552</v>
      </c>
      <c r="K24" s="67">
        <v>5370433</v>
      </c>
      <c r="N24" s="118"/>
      <c r="O24" s="120"/>
      <c r="P24" s="120"/>
      <c r="Q24" s="120"/>
    </row>
    <row r="25" spans="1:18" ht="24" customHeight="1">
      <c r="A25" s="3">
        <v>2022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M25" s="109" t="s">
        <v>35</v>
      </c>
      <c r="N25" s="118">
        <f>C11+G11+J11</f>
        <v>9750725.2599999998</v>
      </c>
      <c r="O25" s="118">
        <f>N19-N25</f>
        <v>20928760.740000002</v>
      </c>
      <c r="P25" s="120"/>
      <c r="Q25" s="120"/>
    </row>
    <row r="26" spans="1:18" ht="24" customHeight="1">
      <c r="A26" s="62" t="s">
        <v>13</v>
      </c>
      <c r="B26" s="64">
        <f t="shared" ref="B26" si="3">SUM(C26:K26)</f>
        <v>40935872</v>
      </c>
      <c r="C26" s="64">
        <v>6250509</v>
      </c>
      <c r="D26" s="65">
        <v>15285190</v>
      </c>
      <c r="E26" s="64">
        <v>940209</v>
      </c>
      <c r="F26" s="64">
        <v>48908</v>
      </c>
      <c r="G26" s="64">
        <v>724220</v>
      </c>
      <c r="H26" s="64">
        <v>9329209</v>
      </c>
      <c r="I26" s="64">
        <v>600389</v>
      </c>
      <c r="J26" s="64">
        <v>1570829</v>
      </c>
      <c r="K26" s="65">
        <v>6186409</v>
      </c>
      <c r="M26" s="109" t="s">
        <v>36</v>
      </c>
      <c r="N26" s="118">
        <f>C12+G12+J12</f>
        <v>9383464</v>
      </c>
      <c r="O26" s="118">
        <f>N18-N26</f>
        <v>21742788.079999998</v>
      </c>
      <c r="P26" s="120"/>
      <c r="Q26" s="120"/>
    </row>
    <row r="27" spans="1:18" ht="24" customHeight="1">
      <c r="A27" s="40" t="s">
        <v>9</v>
      </c>
      <c r="B27" s="68">
        <v>40473950</v>
      </c>
      <c r="C27" s="68">
        <v>6151875</v>
      </c>
      <c r="D27" s="68">
        <v>14719646</v>
      </c>
      <c r="E27" s="68">
        <v>904768</v>
      </c>
      <c r="F27" s="68">
        <v>48814</v>
      </c>
      <c r="G27" s="68">
        <v>734320</v>
      </c>
      <c r="H27" s="68">
        <v>9466521</v>
      </c>
      <c r="I27" s="68">
        <v>599732</v>
      </c>
      <c r="J27" s="68">
        <v>1288728</v>
      </c>
      <c r="K27" s="69">
        <v>6559546</v>
      </c>
      <c r="N27" s="118"/>
      <c r="O27" s="118"/>
      <c r="P27" s="120"/>
      <c r="Q27" s="120"/>
    </row>
    <row r="28" spans="1:18" ht="24" customHeight="1">
      <c r="A28" s="52" t="s">
        <v>8</v>
      </c>
      <c r="B28" s="60">
        <v>41622745</v>
      </c>
      <c r="C28" s="60">
        <v>6217261</v>
      </c>
      <c r="D28" s="60">
        <v>14320475</v>
      </c>
      <c r="E28" s="60">
        <v>1007779</v>
      </c>
      <c r="F28" s="60">
        <v>48677</v>
      </c>
      <c r="G28" s="60">
        <v>742825</v>
      </c>
      <c r="H28" s="60">
        <v>9623054</v>
      </c>
      <c r="I28" s="60">
        <v>590274</v>
      </c>
      <c r="J28" s="60">
        <v>1824754</v>
      </c>
      <c r="K28" s="61">
        <v>7247646</v>
      </c>
      <c r="M28" s="115"/>
      <c r="N28" s="120"/>
      <c r="O28" s="120"/>
      <c r="P28" s="120"/>
      <c r="Q28" s="120"/>
    </row>
    <row r="29" spans="1:18" ht="24" customHeight="1">
      <c r="A29" s="72"/>
      <c r="B29" s="72"/>
      <c r="C29" s="44"/>
      <c r="D29" s="44"/>
      <c r="E29" s="44"/>
      <c r="F29" s="44"/>
      <c r="G29" s="39"/>
      <c r="H29" s="73" t="s">
        <v>27</v>
      </c>
      <c r="I29" s="73"/>
      <c r="J29" s="73"/>
      <c r="K29" s="73"/>
      <c r="N29" s="113"/>
      <c r="O29" s="116"/>
      <c r="P29" s="115"/>
      <c r="Q29" s="113"/>
      <c r="R29" s="116"/>
    </row>
    <row r="30" spans="1:18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8"/>
    </row>
    <row r="31" spans="1:18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8"/>
    </row>
    <row r="32" spans="1:18">
      <c r="A32" s="9"/>
      <c r="B32" s="45"/>
      <c r="C32" s="45"/>
    </row>
    <row r="33" spans="1:13">
      <c r="A33" s="9"/>
      <c r="B33" s="45"/>
      <c r="C33" s="45"/>
    </row>
    <row r="34" spans="1:13">
      <c r="A34" s="9"/>
      <c r="B34" s="45"/>
      <c r="C34" s="45"/>
    </row>
    <row r="35" spans="1:13">
      <c r="A35" s="9"/>
      <c r="B35" s="45"/>
      <c r="C35" s="45"/>
    </row>
    <row r="36" spans="1:13">
      <c r="A36" s="9"/>
      <c r="B36" s="45"/>
      <c r="C36" s="45"/>
    </row>
    <row r="37" spans="1:13">
      <c r="A37" s="9"/>
      <c r="B37" s="45"/>
      <c r="C37" s="45"/>
    </row>
    <row r="38" spans="1:13">
      <c r="A38" s="9"/>
      <c r="B38" s="45"/>
      <c r="C38" s="45"/>
    </row>
    <row r="39" spans="1:13">
      <c r="A39" s="9"/>
      <c r="B39" s="45"/>
      <c r="C39" s="45"/>
    </row>
    <row r="40" spans="1:13">
      <c r="A40" s="9"/>
      <c r="B40" s="45"/>
      <c r="C40" s="45"/>
    </row>
    <row r="41" spans="1:13">
      <c r="A41" s="9"/>
      <c r="B41" s="45"/>
      <c r="C41" s="45"/>
    </row>
    <row r="42" spans="1:13">
      <c r="A42" s="9"/>
      <c r="B42" s="45"/>
      <c r="C42" s="45"/>
    </row>
    <row r="43" spans="1:13">
      <c r="A43" s="9"/>
      <c r="B43" s="45"/>
      <c r="C43" s="45"/>
    </row>
    <row r="44" spans="1:13">
      <c r="A44" s="9"/>
      <c r="B44" s="45"/>
      <c r="C44" s="45"/>
      <c r="M44" s="109" t="s">
        <v>14</v>
      </c>
    </row>
    <row r="45" spans="1:13">
      <c r="A45" s="9"/>
      <c r="B45" s="45"/>
      <c r="C45" s="45"/>
    </row>
    <row r="46" spans="1:13">
      <c r="A46" s="9"/>
      <c r="B46" s="45"/>
      <c r="C46" s="45"/>
    </row>
    <row r="47" spans="1:13">
      <c r="A47" s="9"/>
      <c r="B47" s="45"/>
      <c r="C47" s="45"/>
      <c r="L47" s="109" t="s">
        <v>14</v>
      </c>
    </row>
    <row r="48" spans="1:13">
      <c r="A48" s="9"/>
      <c r="B48" s="45"/>
      <c r="C48" s="45"/>
    </row>
    <row r="49" spans="1:11">
      <c r="A49" s="9"/>
      <c r="B49" s="45"/>
      <c r="C49" s="45"/>
    </row>
    <row r="50" spans="1:11">
      <c r="A50" s="9"/>
      <c r="B50" s="45"/>
      <c r="C50" s="45"/>
    </row>
    <row r="51" spans="1:1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8"/>
    </row>
    <row r="52" spans="1:11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8"/>
    </row>
    <row r="53" spans="1:11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8"/>
    </row>
    <row r="54" spans="1:11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8"/>
    </row>
    <row r="55" spans="1:11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8"/>
    </row>
    <row r="56" spans="1:11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8"/>
    </row>
    <row r="57" spans="1:11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8"/>
    </row>
    <row r="58" spans="1:11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8"/>
    </row>
    <row r="59" spans="1:11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8"/>
    </row>
    <row r="60" spans="1:11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8"/>
    </row>
    <row r="61" spans="1:11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8"/>
    </row>
    <row r="62" spans="1:11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8"/>
    </row>
    <row r="63" spans="1:11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8"/>
    </row>
    <row r="64" spans="1:11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8"/>
    </row>
    <row r="65" spans="1:11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8"/>
    </row>
    <row r="66" spans="1:11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8"/>
    </row>
    <row r="67" spans="1:11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8"/>
    </row>
  </sheetData>
  <mergeCells count="14">
    <mergeCell ref="A3:K3"/>
    <mergeCell ref="K8:K10"/>
    <mergeCell ref="A29:B29"/>
    <mergeCell ref="H29:K29"/>
    <mergeCell ref="A6:A10"/>
    <mergeCell ref="B6:B10"/>
    <mergeCell ref="C6:E7"/>
    <mergeCell ref="F6:F7"/>
    <mergeCell ref="G6:I7"/>
    <mergeCell ref="J6:K7"/>
    <mergeCell ref="D8:D10"/>
    <mergeCell ref="E8:E10"/>
    <mergeCell ref="H8:H10"/>
    <mergeCell ref="I8:I10"/>
  </mergeCells>
  <printOptions horizontalCentered="1" verticalCentered="1"/>
  <pageMargins left="0.25" right="0.25" top="0.25" bottom="0.25" header="0" footer="0"/>
  <pageSetup paperSize="9" scale="80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80" zoomScaleNormal="80" workbookViewId="0">
      <selection activeCell="XFD1048576" sqref="XFD1048576"/>
    </sheetView>
  </sheetViews>
  <sheetFormatPr defaultColWidth="8.88671875" defaultRowHeight="15"/>
  <cols>
    <col min="1" max="1" width="21.21875" style="26" customWidth="1"/>
    <col min="2" max="2" width="16.21875" style="26" customWidth="1"/>
    <col min="3" max="3" width="16" style="27" customWidth="1"/>
    <col min="4" max="4" width="15.33203125" style="27" customWidth="1"/>
    <col min="5" max="5" width="15" style="27" bestFit="1" customWidth="1"/>
    <col min="6" max="6" width="11.6640625" style="27" customWidth="1"/>
    <col min="7" max="7" width="9.6640625" style="27" customWidth="1"/>
    <col min="8" max="8" width="11.44140625" style="27" customWidth="1"/>
    <col min="9" max="9" width="10.109375" style="26" customWidth="1"/>
    <col min="10" max="10" width="10.88671875" style="26" customWidth="1"/>
    <col min="11" max="11" width="11.21875" style="26" customWidth="1"/>
    <col min="12" max="12" width="10.21875" style="26" bestFit="1" customWidth="1"/>
    <col min="13" max="13" width="8.88671875" style="26"/>
    <col min="14" max="14" width="9.88671875" style="26" bestFit="1" customWidth="1"/>
    <col min="15" max="16384" width="8.88671875" style="26"/>
  </cols>
  <sheetData>
    <row r="1" spans="1:15">
      <c r="B1" s="6"/>
      <c r="C1" s="6"/>
      <c r="D1" s="6"/>
      <c r="E1" s="6"/>
      <c r="F1" s="7"/>
      <c r="G1" s="6"/>
      <c r="H1" s="6"/>
      <c r="I1" s="1"/>
    </row>
    <row r="2" spans="1:15" ht="8.25" customHeight="1">
      <c r="A2" s="27"/>
      <c r="F2" s="28"/>
    </row>
    <row r="3" spans="1:15" ht="8.25" customHeight="1">
      <c r="A3" s="27"/>
      <c r="F3" s="28"/>
    </row>
    <row r="4" spans="1:15">
      <c r="B4" s="5"/>
      <c r="D4" s="26"/>
      <c r="E4" s="26"/>
      <c r="F4" s="1"/>
      <c r="G4" s="26"/>
    </row>
    <row r="5" spans="1:15">
      <c r="A5" s="5"/>
      <c r="B5" s="5"/>
      <c r="C5" s="8"/>
      <c r="D5" s="26"/>
      <c r="E5" s="26"/>
      <c r="F5" s="26"/>
      <c r="G5" s="26"/>
    </row>
    <row r="6" spans="1:15">
      <c r="C6" s="26"/>
      <c r="D6" s="26"/>
      <c r="E6" s="26"/>
      <c r="F6" s="26"/>
      <c r="G6" s="26"/>
    </row>
    <row r="9" spans="1:15">
      <c r="I9" s="27"/>
      <c r="J9" s="27"/>
      <c r="K9" s="27"/>
      <c r="L9" s="27"/>
      <c r="M9" s="27"/>
      <c r="N9" s="27"/>
      <c r="O9" s="27"/>
    </row>
    <row r="10" spans="1:15" ht="3.75" customHeight="1">
      <c r="I10" s="27"/>
      <c r="J10" s="27"/>
      <c r="K10" s="27"/>
      <c r="L10" s="27"/>
      <c r="M10" s="27"/>
      <c r="N10" s="27"/>
      <c r="O10" s="27"/>
    </row>
    <row r="11" spans="1:15" ht="45" customHeight="1">
      <c r="A11" s="29"/>
      <c r="B11" s="30" t="s">
        <v>23</v>
      </c>
      <c r="C11" s="31" t="s">
        <v>24</v>
      </c>
      <c r="D11" s="31" t="s">
        <v>18</v>
      </c>
      <c r="E11" s="31" t="s">
        <v>19</v>
      </c>
      <c r="I11" s="27"/>
      <c r="K11" s="27"/>
      <c r="L11" s="27"/>
      <c r="M11" s="27"/>
      <c r="N11" s="27"/>
      <c r="O11" s="27"/>
    </row>
    <row r="12" spans="1:15" ht="33.75" customHeight="1">
      <c r="A12" s="38" t="str">
        <f>A24</f>
        <v>2019-2020
(April-March)</v>
      </c>
      <c r="B12" s="11">
        <f>D28</f>
        <v>24633607.819999997</v>
      </c>
      <c r="C12" s="11">
        <f>F24</f>
        <v>49758.48</v>
      </c>
      <c r="D12" s="11">
        <f>H28</f>
        <v>10669392.049999997</v>
      </c>
      <c r="E12" s="11">
        <f>K28</f>
        <v>7233473.8199999984</v>
      </c>
      <c r="I12" s="27"/>
      <c r="K12" s="27"/>
      <c r="L12" s="27"/>
      <c r="M12" s="27"/>
      <c r="N12" s="27"/>
      <c r="O12" s="27"/>
    </row>
    <row r="13" spans="1:15" ht="43.5" customHeight="1">
      <c r="A13" s="32" t="str">
        <f>A25</f>
        <v>2020-2021
(April-March)</v>
      </c>
      <c r="B13" s="11">
        <f>D29</f>
        <v>23887388</v>
      </c>
      <c r="C13" s="11">
        <f>F25</f>
        <v>49427</v>
      </c>
      <c r="D13" s="11">
        <f>H29</f>
        <v>10668674</v>
      </c>
      <c r="E13" s="11">
        <f>K29</f>
        <v>7188407</v>
      </c>
      <c r="I13" s="27"/>
      <c r="J13" s="27"/>
      <c r="K13" s="27"/>
      <c r="L13" s="27"/>
      <c r="M13" s="27"/>
      <c r="N13" s="27"/>
      <c r="O13" s="27"/>
    </row>
    <row r="14" spans="1:15" ht="43.5" customHeight="1">
      <c r="A14" s="32" t="str">
        <f>A26</f>
        <v>2021-2022
(April-March)</v>
      </c>
      <c r="B14" s="11">
        <f>D30</f>
        <v>21545515</v>
      </c>
      <c r="C14" s="11">
        <f>F26</f>
        <v>48677</v>
      </c>
      <c r="D14" s="11">
        <f>H30</f>
        <v>10956153</v>
      </c>
      <c r="E14" s="11">
        <f>K30</f>
        <v>9072400</v>
      </c>
      <c r="I14" s="27"/>
      <c r="J14" s="27"/>
      <c r="K14" s="27"/>
      <c r="L14" s="27"/>
      <c r="M14" s="27"/>
      <c r="N14" s="27"/>
      <c r="O14" s="27"/>
    </row>
    <row r="15" spans="1:15">
      <c r="I15" s="27"/>
      <c r="J15" s="27"/>
      <c r="K15" s="27"/>
      <c r="L15" s="27"/>
      <c r="M15" s="27"/>
      <c r="N15" s="27"/>
      <c r="O15" s="27"/>
    </row>
    <row r="16" spans="1:15">
      <c r="I16" s="27"/>
      <c r="J16" s="27"/>
      <c r="M16" s="27"/>
      <c r="N16" s="27"/>
      <c r="O16" s="27"/>
    </row>
    <row r="17" spans="1:16">
      <c r="C17" s="26"/>
      <c r="D17" s="26"/>
      <c r="E17" s="26"/>
      <c r="F17" s="26"/>
      <c r="G17" s="26"/>
      <c r="H17" s="26"/>
      <c r="M17" s="27"/>
      <c r="N17" s="27"/>
      <c r="O17" s="27"/>
    </row>
    <row r="18" spans="1:16" s="2" customFormat="1" ht="15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7"/>
      <c r="O18" s="27"/>
    </row>
    <row r="19" spans="1:16" s="2" customFormat="1" ht="24" customHeight="1">
      <c r="A19" s="74" t="s">
        <v>15</v>
      </c>
      <c r="B19" s="77" t="s">
        <v>0</v>
      </c>
      <c r="C19" s="77" t="s">
        <v>16</v>
      </c>
      <c r="D19" s="80"/>
      <c r="E19" s="74"/>
      <c r="F19" s="102" t="s">
        <v>17</v>
      </c>
      <c r="G19" s="77" t="s">
        <v>18</v>
      </c>
      <c r="H19" s="80"/>
      <c r="I19" s="74"/>
      <c r="J19" s="77" t="s">
        <v>19</v>
      </c>
      <c r="K19" s="80"/>
      <c r="L19" s="26"/>
      <c r="M19" s="27"/>
      <c r="N19" s="27"/>
      <c r="O19" s="27"/>
    </row>
    <row r="20" spans="1:16" s="2" customFormat="1" ht="12" customHeight="1">
      <c r="A20" s="75"/>
      <c r="B20" s="78"/>
      <c r="C20" s="81"/>
      <c r="D20" s="82"/>
      <c r="E20" s="83"/>
      <c r="F20" s="103"/>
      <c r="G20" s="81"/>
      <c r="H20" s="82"/>
      <c r="I20" s="83"/>
      <c r="J20" s="79"/>
      <c r="K20" s="104"/>
      <c r="L20" s="26"/>
    </row>
    <row r="21" spans="1:16" s="2" customFormat="1" ht="12" customHeight="1">
      <c r="A21" s="75"/>
      <c r="B21" s="78"/>
      <c r="C21" s="13" t="s">
        <v>20</v>
      </c>
      <c r="D21" s="105" t="s">
        <v>26</v>
      </c>
      <c r="E21" s="106" t="s">
        <v>25</v>
      </c>
      <c r="F21" s="15" t="s">
        <v>20</v>
      </c>
      <c r="G21" s="16" t="s">
        <v>21</v>
      </c>
      <c r="H21" s="105" t="s">
        <v>26</v>
      </c>
      <c r="I21" s="106" t="s">
        <v>25</v>
      </c>
      <c r="J21" s="18" t="s">
        <v>21</v>
      </c>
      <c r="K21" s="100" t="s">
        <v>26</v>
      </c>
      <c r="L21" s="26"/>
    </row>
    <row r="22" spans="1:16" s="2" customFormat="1" ht="18" customHeight="1">
      <c r="A22" s="75"/>
      <c r="B22" s="78"/>
      <c r="C22" s="14" t="s">
        <v>22</v>
      </c>
      <c r="D22" s="100"/>
      <c r="E22" s="107"/>
      <c r="F22" s="17" t="s">
        <v>22</v>
      </c>
      <c r="G22" s="18" t="s">
        <v>22</v>
      </c>
      <c r="H22" s="100"/>
      <c r="I22" s="107"/>
      <c r="J22" s="18" t="s">
        <v>22</v>
      </c>
      <c r="K22" s="100"/>
      <c r="L22" s="26"/>
    </row>
    <row r="23" spans="1:16" s="2" customFormat="1" ht="31.5" customHeight="1">
      <c r="A23" s="76"/>
      <c r="B23" s="79"/>
      <c r="C23" s="19" t="s">
        <v>1</v>
      </c>
      <c r="D23" s="101"/>
      <c r="E23" s="108"/>
      <c r="F23" s="20" t="s">
        <v>1</v>
      </c>
      <c r="G23" s="21" t="s">
        <v>1</v>
      </c>
      <c r="H23" s="101"/>
      <c r="I23" s="108"/>
      <c r="J23" s="21" t="s">
        <v>1</v>
      </c>
      <c r="K23" s="101"/>
      <c r="L23" s="26"/>
    </row>
    <row r="24" spans="1:16" s="9" customFormat="1" ht="45.75" customHeight="1">
      <c r="A24" s="51" t="s">
        <v>30</v>
      </c>
      <c r="B24" s="22">
        <v>42586232.169999994</v>
      </c>
      <c r="C24" s="23">
        <v>6543552.0599999996</v>
      </c>
      <c r="D24" s="22">
        <v>17101638.609999999</v>
      </c>
      <c r="E24" s="23">
        <v>988417.15</v>
      </c>
      <c r="F24" s="36">
        <v>49758.48</v>
      </c>
      <c r="G24" s="23">
        <v>697263.02</v>
      </c>
      <c r="H24" s="22">
        <v>9301049.8299999982</v>
      </c>
      <c r="I24" s="23">
        <v>671079.19999999995</v>
      </c>
      <c r="J24" s="23">
        <v>2509910.1799999992</v>
      </c>
      <c r="K24" s="22">
        <v>4723563.6399999997</v>
      </c>
      <c r="L24" s="26"/>
      <c r="M24" s="12"/>
      <c r="N24" s="12"/>
      <c r="O24" s="12"/>
      <c r="P24" s="12"/>
    </row>
    <row r="25" spans="1:16" ht="45.75" customHeight="1">
      <c r="A25" s="41" t="s">
        <v>28</v>
      </c>
      <c r="B25" s="24">
        <v>41793896</v>
      </c>
      <c r="C25" s="25">
        <v>6462075</v>
      </c>
      <c r="D25" s="24">
        <v>16473734</v>
      </c>
      <c r="E25" s="25">
        <v>951579</v>
      </c>
      <c r="F25" s="37">
        <v>49427</v>
      </c>
      <c r="G25" s="25">
        <v>710126</v>
      </c>
      <c r="H25" s="24">
        <v>9228608</v>
      </c>
      <c r="I25" s="25">
        <v>729940</v>
      </c>
      <c r="J25" s="25">
        <v>2211263</v>
      </c>
      <c r="K25" s="24">
        <v>4977144</v>
      </c>
      <c r="M25" s="12"/>
      <c r="N25" s="12"/>
    </row>
    <row r="26" spans="1:16" ht="45.75" customHeight="1">
      <c r="A26" s="58" t="str">
        <f>page1!A13</f>
        <v>2021-2022
(April-March)</v>
      </c>
      <c r="B26" s="42">
        <f>page1!B13</f>
        <v>41622745</v>
      </c>
      <c r="C26" s="43">
        <f>page1!C13</f>
        <v>6217261</v>
      </c>
      <c r="D26" s="43">
        <f>page1!D13</f>
        <v>14320475</v>
      </c>
      <c r="E26" s="43">
        <f>page1!E13</f>
        <v>1007779</v>
      </c>
      <c r="F26" s="43">
        <f>page1!F13</f>
        <v>48677</v>
      </c>
      <c r="G26" s="43">
        <f>page1!G13</f>
        <v>742825</v>
      </c>
      <c r="H26" s="43">
        <f>page1!H13</f>
        <v>9623054</v>
      </c>
      <c r="I26" s="43">
        <f>page1!I13</f>
        <v>590274</v>
      </c>
      <c r="J26" s="43">
        <f>page1!J13</f>
        <v>1824754</v>
      </c>
      <c r="K26" s="43">
        <f>page1!K13</f>
        <v>7247646</v>
      </c>
    </row>
    <row r="27" spans="1:16">
      <c r="C27" s="26"/>
      <c r="D27" s="26"/>
      <c r="E27" s="26"/>
      <c r="F27" s="26"/>
      <c r="G27" s="26"/>
      <c r="H27" s="26"/>
    </row>
    <row r="28" spans="1:16">
      <c r="C28" s="26"/>
      <c r="D28" s="33">
        <f>C24+D24+E24</f>
        <v>24633607.819999997</v>
      </c>
      <c r="E28" s="26"/>
      <c r="F28" s="26"/>
      <c r="G28" s="26"/>
      <c r="H28" s="33">
        <f>G24+H24+I24</f>
        <v>10669392.049999997</v>
      </c>
      <c r="K28" s="33">
        <f>J24+K24</f>
        <v>7233473.8199999984</v>
      </c>
    </row>
    <row r="29" spans="1:16">
      <c r="C29" s="26"/>
      <c r="D29" s="33">
        <f>C25+D25+E25</f>
        <v>23887388</v>
      </c>
      <c r="E29" s="26"/>
      <c r="F29" s="26"/>
      <c r="G29" s="26"/>
      <c r="H29" s="33">
        <f>G25+H25+I25</f>
        <v>10668674</v>
      </c>
      <c r="K29" s="33">
        <f>J25+K25</f>
        <v>7188407</v>
      </c>
    </row>
    <row r="30" spans="1:16">
      <c r="C30" s="26"/>
      <c r="D30" s="33">
        <f>C26+D26+E26</f>
        <v>21545515</v>
      </c>
      <c r="E30" s="26"/>
      <c r="F30" s="26"/>
      <c r="G30" s="26"/>
      <c r="H30" s="33">
        <f>G26+H26+I26</f>
        <v>10956153</v>
      </c>
      <c r="K30" s="33">
        <f>J26+K26</f>
        <v>9072400</v>
      </c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3" spans="4:8">
      <c r="D33" s="34">
        <f>D24/D28*100</f>
        <v>69.424011029822424</v>
      </c>
      <c r="E33" s="35"/>
      <c r="F33" s="35"/>
      <c r="G33" s="35"/>
      <c r="H33" s="34">
        <f>H24/H28*100</f>
        <v>87.175068517610626</v>
      </c>
    </row>
    <row r="34" spans="4:8">
      <c r="D34" s="34">
        <f>D25/D29*100</f>
        <v>68.964149617362935</v>
      </c>
      <c r="E34" s="35"/>
      <c r="F34" s="35"/>
      <c r="G34" s="35"/>
      <c r="H34" s="34">
        <f>H25/H29*100</f>
        <v>86.501921419662835</v>
      </c>
    </row>
  </sheetData>
  <mergeCells count="11">
    <mergeCell ref="K21:K23"/>
    <mergeCell ref="A19:A23"/>
    <mergeCell ref="B19:B23"/>
    <mergeCell ref="C19:E20"/>
    <mergeCell ref="F19:F20"/>
    <mergeCell ref="G19:I20"/>
    <mergeCell ref="J19:K20"/>
    <mergeCell ref="D21:D23"/>
    <mergeCell ref="E21:E23"/>
    <mergeCell ref="H21:H23"/>
    <mergeCell ref="I21:I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page1</vt:lpstr>
      <vt:lpstr>source1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PC(1), CSO</dc:creator>
  <cp:lastModifiedBy>May Ei Phu</cp:lastModifiedBy>
  <cp:lastPrinted>2022-12-19T10:03:21Z</cp:lastPrinted>
  <dcterms:created xsi:type="dcterms:W3CDTF">1999-08-23T06:37:37Z</dcterms:created>
  <dcterms:modified xsi:type="dcterms:W3CDTF">2022-12-19T10:04:02Z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2FDA456">
    <vt:lpwstr/>
  </property>
  <property fmtid="{D5CDD505-2E9C-101B-9397-08002B2CF9AE}" pid="3" name="IVID414C17D5">
    <vt:lpwstr/>
  </property>
  <property fmtid="{D5CDD505-2E9C-101B-9397-08002B2CF9AE}" pid="4" name="IVID334717D8">
    <vt:lpwstr/>
  </property>
  <property fmtid="{D5CDD505-2E9C-101B-9397-08002B2CF9AE}" pid="5" name="IVID396407E3">
    <vt:lpwstr/>
  </property>
  <property fmtid="{D5CDD505-2E9C-101B-9397-08002B2CF9AE}" pid="6" name="IVID8BDB40D5">
    <vt:lpwstr/>
  </property>
  <property fmtid="{D5CDD505-2E9C-101B-9397-08002B2CF9AE}" pid="7" name="IVID3746D2D3">
    <vt:lpwstr/>
  </property>
  <property fmtid="{D5CDD505-2E9C-101B-9397-08002B2CF9AE}" pid="8" name="IVID3746C4CF">
    <vt:lpwstr/>
  </property>
  <property fmtid="{D5CDD505-2E9C-101B-9397-08002B2CF9AE}" pid="9" name="IVID81A17DF">
    <vt:lpwstr/>
  </property>
  <property fmtid="{D5CDD505-2E9C-101B-9397-08002B2CF9AE}" pid="10" name="IVIDE4C17E4">
    <vt:lpwstr/>
  </property>
  <property fmtid="{D5CDD505-2E9C-101B-9397-08002B2CF9AE}" pid="11" name="IVID12408E6">
    <vt:lpwstr/>
  </property>
  <property fmtid="{D5CDD505-2E9C-101B-9397-08002B2CF9AE}" pid="12" name="IVID92717E9">
    <vt:lpwstr/>
  </property>
  <property fmtid="{D5CDD505-2E9C-101B-9397-08002B2CF9AE}" pid="13" name="IVID1F320AE2">
    <vt:lpwstr/>
  </property>
  <property fmtid="{D5CDD505-2E9C-101B-9397-08002B2CF9AE}" pid="14" name="IVID182615F8">
    <vt:lpwstr/>
  </property>
  <property fmtid="{D5CDD505-2E9C-101B-9397-08002B2CF9AE}" pid="15" name="IVID38E918A6">
    <vt:lpwstr/>
  </property>
  <property fmtid="{D5CDD505-2E9C-101B-9397-08002B2CF9AE}" pid="16" name="IVID7D0091E">
    <vt:lpwstr/>
  </property>
  <property fmtid="{D5CDD505-2E9C-101B-9397-08002B2CF9AE}" pid="17" name="WorkbookGuid">
    <vt:lpwstr>f3121efa-b832-474d-be61-f1ec74eb3f1b</vt:lpwstr>
  </property>
</Properties>
</file>